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0" yWindow="0" windowWidth="19320" windowHeight="10920" tabRatio="906" firstSheet="3" activeTab="3"/>
  </bookViews>
  <sheets>
    <sheet name="ABL Owners" sheetId="9" r:id="rId1"/>
    <sheet name="League Rosters" sheetId="3" r:id="rId2"/>
    <sheet name="League Hitters" sheetId="1" r:id="rId3"/>
    <sheet name="Hitters in Draft" sheetId="11" r:id="rId4"/>
    <sheet name="Pitchers in Draft" sheetId="12" r:id="rId5"/>
  </sheets>
  <calcPr calcId="125725"/>
  <fileRecoveryPr autoRecover="0"/>
</workbook>
</file>

<file path=xl/calcChain.xml><?xml version="1.0" encoding="utf-8"?>
<calcChain xmlns="http://schemas.openxmlformats.org/spreadsheetml/2006/main">
  <c r="Q137" i="3"/>
  <c r="L137"/>
  <c r="G137"/>
  <c r="B137"/>
  <c r="Q110"/>
  <c r="L110"/>
  <c r="G110"/>
  <c r="B110"/>
  <c r="Q83"/>
  <c r="L83"/>
  <c r="G83"/>
  <c r="B83"/>
  <c r="Q57"/>
  <c r="L57"/>
  <c r="G57"/>
  <c r="B57"/>
  <c r="Q31"/>
  <c r="L31"/>
  <c r="G31"/>
  <c r="B31"/>
  <c r="Q5"/>
  <c r="L5"/>
  <c r="G5"/>
  <c r="B5"/>
</calcChain>
</file>

<file path=xl/sharedStrings.xml><?xml version="1.0" encoding="utf-8"?>
<sst xmlns="http://schemas.openxmlformats.org/spreadsheetml/2006/main" count="7002" uniqueCount="3180">
  <si>
    <t>Age</t>
  </si>
  <si>
    <t>Tm</t>
  </si>
  <si>
    <t>Lg</t>
  </si>
  <si>
    <t>B</t>
  </si>
  <si>
    <t>G</t>
  </si>
  <si>
    <t>PA</t>
  </si>
  <si>
    <t>AB</t>
  </si>
  <si>
    <t>OBP</t>
  </si>
  <si>
    <t>SLG</t>
  </si>
  <si>
    <t>OPS</t>
  </si>
  <si>
    <t>R</t>
  </si>
  <si>
    <t>H</t>
  </si>
  <si>
    <t>2B</t>
  </si>
  <si>
    <t>3B</t>
  </si>
  <si>
    <t>HR</t>
  </si>
  <si>
    <t>RBI</t>
  </si>
  <si>
    <t>SB</t>
  </si>
  <si>
    <t>CS</t>
  </si>
  <si>
    <t>BB</t>
  </si>
  <si>
    <t>OPS+</t>
  </si>
  <si>
    <t>TB</t>
  </si>
  <si>
    <t>GDP</t>
  </si>
  <si>
    <t>SH</t>
  </si>
  <si>
    <t>SF</t>
  </si>
  <si>
    <t>IBB</t>
  </si>
  <si>
    <t xml:space="preserve"> </t>
  </si>
  <si>
    <t>C</t>
  </si>
  <si>
    <t>1B</t>
  </si>
  <si>
    <t>SS</t>
  </si>
  <si>
    <t>LF</t>
  </si>
  <si>
    <t>CF</t>
  </si>
  <si>
    <t>RF</t>
  </si>
  <si>
    <t>Arcia, Oswaldo</t>
  </si>
  <si>
    <t>MIN</t>
  </si>
  <si>
    <t>AL</t>
  </si>
  <si>
    <t>L</t>
  </si>
  <si>
    <t>OAK</t>
  </si>
  <si>
    <t>S</t>
  </si>
  <si>
    <t>LAA</t>
  </si>
  <si>
    <t>Escobar, Alcides</t>
  </si>
  <si>
    <t>KCR</t>
  </si>
  <si>
    <t>Flores, Wilmer</t>
  </si>
  <si>
    <t>NYM</t>
  </si>
  <si>
    <t>NL</t>
  </si>
  <si>
    <t>TOR</t>
  </si>
  <si>
    <t>Hosmer, Eric</t>
  </si>
  <si>
    <t>Jaso, John</t>
  </si>
  <si>
    <t>PHI</t>
  </si>
  <si>
    <t>Owings, Chris</t>
  </si>
  <si>
    <t>ARI</t>
  </si>
  <si>
    <t>Peralta, Jhonny</t>
  </si>
  <si>
    <t>STL</t>
  </si>
  <si>
    <t>Prado, Martin</t>
  </si>
  <si>
    <t>TOT</t>
  </si>
  <si>
    <t>MLB</t>
  </si>
  <si>
    <t>BOS</t>
  </si>
  <si>
    <t>Saunders, Michael</t>
  </si>
  <si>
    <t>SEA</t>
  </si>
  <si>
    <t>ATL</t>
  </si>
  <si>
    <t>CHW</t>
  </si>
  <si>
    <t>Giavotella, Johnny</t>
  </si>
  <si>
    <t>Gordon, Alex</t>
  </si>
  <si>
    <t>BAL</t>
  </si>
  <si>
    <t>Hernandez, Cesar</t>
  </si>
  <si>
    <t>Longoria, Evan</t>
  </si>
  <si>
    <t>TBR</t>
  </si>
  <si>
    <t>Mauer, Joe</t>
  </si>
  <si>
    <t>SFG</t>
  </si>
  <si>
    <t>Span, Denard</t>
  </si>
  <si>
    <t>WSN</t>
  </si>
  <si>
    <t>LAD</t>
  </si>
  <si>
    <t>MIL</t>
  </si>
  <si>
    <t>Choo, Shin-Soo</t>
  </si>
  <si>
    <t>TEX</t>
  </si>
  <si>
    <t>Goldschmidt, Paul</t>
  </si>
  <si>
    <t>Hill, Aaron</t>
  </si>
  <si>
    <t>Lawrie, Brett</t>
  </si>
  <si>
    <t>McCutchen, Andrew</t>
  </si>
  <si>
    <t>PIT</t>
  </si>
  <si>
    <t>Ortiz, David</t>
  </si>
  <si>
    <t>Pence, Hunter</t>
  </si>
  <si>
    <t>Ramirez, Hanley</t>
  </si>
  <si>
    <t>Reyes, Jose</t>
  </si>
  <si>
    <t>Santana, Carlos</t>
  </si>
  <si>
    <t>CLE</t>
  </si>
  <si>
    <t>Walker, Neil</t>
  </si>
  <si>
    <t>Wieters, Matt</t>
  </si>
  <si>
    <t>Cabrera, Asdrubal</t>
  </si>
  <si>
    <t>Cabrera, Miguel</t>
  </si>
  <si>
    <t>DET</t>
  </si>
  <si>
    <t>Davis, Khris</t>
  </si>
  <si>
    <t>Garcia, Avisail</t>
  </si>
  <si>
    <t>Jones, Adam</t>
  </si>
  <si>
    <t>Martinez, J.D.</t>
  </si>
  <si>
    <t>Molina, Yadier</t>
  </si>
  <si>
    <t>Napoli, Mike</t>
  </si>
  <si>
    <t>Pagan, Angel</t>
  </si>
  <si>
    <t>CHC</t>
  </si>
  <si>
    <t>Beltre, Adrian</t>
  </si>
  <si>
    <t>Bruce, Jay</t>
  </si>
  <si>
    <t>CIN</t>
  </si>
  <si>
    <t>Butler, Billy</t>
  </si>
  <si>
    <t>Cano, Robinson</t>
  </si>
  <si>
    <t>Escobar, Yunel</t>
  </si>
  <si>
    <t>Freeman, Freddie</t>
  </si>
  <si>
    <t>Kemp, Matt</t>
  </si>
  <si>
    <t>Upton, Justin</t>
  </si>
  <si>
    <t>Milwaukee</t>
  </si>
  <si>
    <t>Davis, Rajai</t>
  </si>
  <si>
    <t>Eaton, Adam</t>
  </si>
  <si>
    <t>Flaherty, Ryan</t>
  </si>
  <si>
    <t>Gomes, Yan</t>
  </si>
  <si>
    <t>Harper, Bryce</t>
  </si>
  <si>
    <t>Profar, Jurickson</t>
  </si>
  <si>
    <t>Puig, Yasiel</t>
  </si>
  <si>
    <t>Rizzo, Anthony</t>
  </si>
  <si>
    <t>COL</t>
  </si>
  <si>
    <t>Sandoval, Pablo</t>
  </si>
  <si>
    <t>Carter, Chris</t>
  </si>
  <si>
    <t>HOU</t>
  </si>
  <si>
    <t>Bradley, Jackie</t>
  </si>
  <si>
    <t>Cruz, Nelson</t>
  </si>
  <si>
    <t>Desmond, Ian</t>
  </si>
  <si>
    <t>Donaldson, Josh</t>
  </si>
  <si>
    <t>Ellis, A.J.</t>
  </si>
  <si>
    <t>Espinosa, Danny</t>
  </si>
  <si>
    <t>Fowler, Dexter</t>
  </si>
  <si>
    <t>Gonzalez, Adrian</t>
  </si>
  <si>
    <t>Hechavarria, Adeiny</t>
  </si>
  <si>
    <t>MIA</t>
  </si>
  <si>
    <t>Martinez, Victor</t>
  </si>
  <si>
    <t>Mesoraco, Devin</t>
  </si>
  <si>
    <t>SDP</t>
  </si>
  <si>
    <t>Avila, Alex</t>
  </si>
  <si>
    <t>Aybar, Erick</t>
  </si>
  <si>
    <t>Belt, Brandon</t>
  </si>
  <si>
    <t>Cervelli, Francisco</t>
  </si>
  <si>
    <t>NYY</t>
  </si>
  <si>
    <t>Ellsbury, Jacoby</t>
  </si>
  <si>
    <t>Pearce, Steve</t>
  </si>
  <si>
    <t>Phillips, Brandon</t>
  </si>
  <si>
    <t>Valencia, Danny</t>
  </si>
  <si>
    <t>Werth, Jayson</t>
  </si>
  <si>
    <t>Flowers, Tyler</t>
  </si>
  <si>
    <t>Headley, Chase</t>
  </si>
  <si>
    <t>Marte, Starling</t>
  </si>
  <si>
    <t>Morales, Kendrys</t>
  </si>
  <si>
    <t>Pedroia, Dustin</t>
  </si>
  <si>
    <t>Segura, Jean</t>
  </si>
  <si>
    <t>Suzuki, Kurt</t>
  </si>
  <si>
    <t>Zunino, Mike</t>
  </si>
  <si>
    <t>Byrd, Marlon</t>
  </si>
  <si>
    <t>Carpenter, Matt</t>
  </si>
  <si>
    <t>Moss, Brandon</t>
  </si>
  <si>
    <t>Murphy, Daniel</t>
  </si>
  <si>
    <t>Pierzynski, A.J.</t>
  </si>
  <si>
    <t>Raburn, Ryan</t>
  </si>
  <si>
    <t>Trout, Mike</t>
  </si>
  <si>
    <t>Young, Eric</t>
  </si>
  <si>
    <t>Calhoun, Kole</t>
  </si>
  <si>
    <t>Gennett, Scooter</t>
  </si>
  <si>
    <t>Gillaspie, Conor</t>
  </si>
  <si>
    <t>Gregorius, Didi</t>
  </si>
  <si>
    <t>Hundley, Nick</t>
  </si>
  <si>
    <t>Lucroy, Jonathan</t>
  </si>
  <si>
    <t>Markakis, Nick</t>
  </si>
  <si>
    <t>Maybin, Cameron</t>
  </si>
  <si>
    <t>Votto, Joey</t>
  </si>
  <si>
    <t>Beltran, Carlos</t>
  </si>
  <si>
    <t>Castillo, Welington</t>
  </si>
  <si>
    <t>Cespedes, Yoenis</t>
  </si>
  <si>
    <t>Encarnacion, Edwin</t>
  </si>
  <si>
    <t>Forsythe, Logan</t>
  </si>
  <si>
    <t>Gomez, Carlos</t>
  </si>
  <si>
    <t>Ruggiano, Justin</t>
  </si>
  <si>
    <t>Saltalamacchia, Jarrod</t>
  </si>
  <si>
    <t>Tulowitzki, Troy</t>
  </si>
  <si>
    <t>Utley, Chase</t>
  </si>
  <si>
    <t>Wright, David</t>
  </si>
  <si>
    <t>Altuve, Jose</t>
  </si>
  <si>
    <t>Blanco, Gregor</t>
  </si>
  <si>
    <t>Crawford, Brandon</t>
  </si>
  <si>
    <t>Gordon, Dee</t>
  </si>
  <si>
    <t>Hicks, Aaron</t>
  </si>
  <si>
    <t>Plouffe, Trevor</t>
  </si>
  <si>
    <t>Ramos, Wilson</t>
  </si>
  <si>
    <t>Smith, Seth</t>
  </si>
  <si>
    <t>Castro, Jason</t>
  </si>
  <si>
    <t>Freese, David</t>
  </si>
  <si>
    <t>Morrison, Logan</t>
  </si>
  <si>
    <t>Ozuna, Marcell</t>
  </si>
  <si>
    <t>Stanton, Giancarlo</t>
  </si>
  <si>
    <t>Arenado, Nolan</t>
  </si>
  <si>
    <t>Granderson, Curtis</t>
  </si>
  <si>
    <t>Kinsler, Ian</t>
  </si>
  <si>
    <t>Marisnick, Jake</t>
  </si>
  <si>
    <t>Mercer, Jordy</t>
  </si>
  <si>
    <t>Miller, Brad</t>
  </si>
  <si>
    <t>Montero, Miguel</t>
  </si>
  <si>
    <t>Trumbo, Mark</t>
  </si>
  <si>
    <t>Chisenhall, Lonnie</t>
  </si>
  <si>
    <t>Gyorko, Jedd</t>
  </si>
  <si>
    <t>Heyward, Jason</t>
  </si>
  <si>
    <t>Kendrick, Howie</t>
  </si>
  <si>
    <t>Martin, Russell</t>
  </si>
  <si>
    <t>Moreland, Mitch</t>
  </si>
  <si>
    <t>Moustakas, Mike</t>
  </si>
  <si>
    <t>Ramirez, Alexei</t>
  </si>
  <si>
    <t>Reddick, Josh</t>
  </si>
  <si>
    <t>Wong, Kolten</t>
  </si>
  <si>
    <t>Galvis, Freddy</t>
  </si>
  <si>
    <t>Goins, Ryan</t>
  </si>
  <si>
    <t>Myers, Wil</t>
  </si>
  <si>
    <t>Phegley, Josh</t>
  </si>
  <si>
    <t>Pollock, A.J.</t>
  </si>
  <si>
    <t>Ruiz, Carlos</t>
  </si>
  <si>
    <t>Smoak, Justin</t>
  </si>
  <si>
    <t>Suzuki, Ichiro</t>
  </si>
  <si>
    <t>Amarista, Alexi</t>
  </si>
  <si>
    <t>Castro, Starlin</t>
  </si>
  <si>
    <t>Crisp, Coco</t>
  </si>
  <si>
    <t>LeMahieu, DJ</t>
  </si>
  <si>
    <t>Maldonado, Martin</t>
  </si>
  <si>
    <t>Reynolds, Mark</t>
  </si>
  <si>
    <t>Seager, Kyle</t>
  </si>
  <si>
    <t>Turner, Justin</t>
  </si>
  <si>
    <t>Bautista, Jose</t>
  </si>
  <si>
    <t>Cabrera, Melky</t>
  </si>
  <si>
    <t>Cozart, Zack</t>
  </si>
  <si>
    <t>Duda, Lucas</t>
  </si>
  <si>
    <t>Martin, Leonys</t>
  </si>
  <si>
    <t>Valbuena, Luis</t>
  </si>
  <si>
    <t>Cain, Lorenzo</t>
  </si>
  <si>
    <t>Dietrich, Derek</t>
  </si>
  <si>
    <t>Iglesias, Jose</t>
  </si>
  <si>
    <t>Jay, Jon</t>
  </si>
  <si>
    <t>Pennington, Cliff</t>
  </si>
  <si>
    <t>Simmons, Andrelton</t>
  </si>
  <si>
    <t>Stewart, Chris</t>
  </si>
  <si>
    <t>Villar, Jonathan</t>
  </si>
  <si>
    <t>Zobrist, Ben</t>
  </si>
  <si>
    <t>Andrus, Elvis</t>
  </si>
  <si>
    <t>Blackmon, Charlie</t>
  </si>
  <si>
    <t>Bourn, Michael</t>
  </si>
  <si>
    <t>Braun, Ryan</t>
  </si>
  <si>
    <t>Dickerson, Corey</t>
  </si>
  <si>
    <t>Pujols, Albert</t>
  </si>
  <si>
    <t>Rendon, Anthony</t>
  </si>
  <si>
    <t>Zimmerman, Ryan</t>
  </si>
  <si>
    <t>Alvarez, Pedro</t>
  </si>
  <si>
    <t>d'Arnaud, Travis</t>
  </si>
  <si>
    <t>Dozier, Brian</t>
  </si>
  <si>
    <t>Drew, Stephen</t>
  </si>
  <si>
    <t>Gattis, Evan</t>
  </si>
  <si>
    <t>OAKLAND A'S</t>
  </si>
  <si>
    <t>Lagares, Juan</t>
  </si>
  <si>
    <t>Lind, Adam</t>
  </si>
  <si>
    <t>Morse, Mike</t>
  </si>
  <si>
    <t>Perez, Salvador</t>
  </si>
  <si>
    <t>Yelich, Christian</t>
  </si>
  <si>
    <t>Young, Chris</t>
  </si>
  <si>
    <t>Alonso, Yonder</t>
  </si>
  <si>
    <t>Chavez, Jesse</t>
  </si>
  <si>
    <t>Frazier, Todd</t>
  </si>
  <si>
    <t>Gonzalez, Carlos</t>
  </si>
  <si>
    <t>Holliday, Matt</t>
  </si>
  <si>
    <t>Johnson, Kelly</t>
  </si>
  <si>
    <t>McCann, Brian</t>
  </si>
  <si>
    <t>Navarro, Dioner</t>
  </si>
  <si>
    <t>Revere, Ben</t>
  </si>
  <si>
    <t>Adams, Matt</t>
  </si>
  <si>
    <t>Brantley, Michael</t>
  </si>
  <si>
    <t>Davis, Chris</t>
  </si>
  <si>
    <t>Gardner, Brett</t>
  </si>
  <si>
    <t>Grandal, Yasmani</t>
  </si>
  <si>
    <t>Kipnis, Jason</t>
  </si>
  <si>
    <t>Loney, James</t>
  </si>
  <si>
    <t>Parra, Gerardo</t>
  </si>
  <si>
    <t>Posey, Buster</t>
  </si>
  <si>
    <t>Semien, Marcus</t>
  </si>
  <si>
    <t>Th</t>
  </si>
  <si>
    <t>W</t>
  </si>
  <si>
    <t>W-L%</t>
  </si>
  <si>
    <t>WHIP</t>
  </si>
  <si>
    <t>ERA</t>
  </si>
  <si>
    <t>GS</t>
  </si>
  <si>
    <t>GF</t>
  </si>
  <si>
    <t>CG</t>
  </si>
  <si>
    <t>SHO</t>
  </si>
  <si>
    <t>SV</t>
  </si>
  <si>
    <t>IP</t>
  </si>
  <si>
    <t>ER</t>
  </si>
  <si>
    <t>BK</t>
  </si>
  <si>
    <t>WP</t>
  </si>
  <si>
    <t>BF</t>
  </si>
  <si>
    <t>ERA+</t>
  </si>
  <si>
    <t>FIP</t>
  </si>
  <si>
    <t>Buchholz, Clay</t>
  </si>
  <si>
    <t>Colon, Bartolo</t>
  </si>
  <si>
    <t>Eovaldi, Nathan</t>
  </si>
  <si>
    <t>Skaggs, Tyler</t>
  </si>
  <si>
    <t>Watson, Tony</t>
  </si>
  <si>
    <t>Arrieta, Jake</t>
  </si>
  <si>
    <t>Rodney, Fernando</t>
  </si>
  <si>
    <t>Verlander, Justin</t>
  </si>
  <si>
    <t>Weaver, Jered</t>
  </si>
  <si>
    <t>Darvish, Yu</t>
  </si>
  <si>
    <t>Doolittle, Sean</t>
  </si>
  <si>
    <t>Greinke, Zack</t>
  </si>
  <si>
    <t>Kimbrel, Craig</t>
  </si>
  <si>
    <t>Lester, Jon</t>
  </si>
  <si>
    <t>Cain, Matt</t>
  </si>
  <si>
    <t>Jimenez, Ubaldo</t>
  </si>
  <si>
    <t>Tillman, Chris</t>
  </si>
  <si>
    <t>Warren, Adam</t>
  </si>
  <si>
    <t>Allen, Cody</t>
  </si>
  <si>
    <t>Kennedy, Ian</t>
  </si>
  <si>
    <t>Kershaw, Clayton</t>
  </si>
  <si>
    <t>Miller, Andrew</t>
  </si>
  <si>
    <t>Sale, Chris</t>
  </si>
  <si>
    <t>Street, Huston</t>
  </si>
  <si>
    <t>Chapman, Aroldis</t>
  </si>
  <si>
    <t>Moore, Matt</t>
  </si>
  <si>
    <t>Price, David</t>
  </si>
  <si>
    <t>Storen, Drew</t>
  </si>
  <si>
    <t>Strasburg, Stephen</t>
  </si>
  <si>
    <t>Tazawa, Junichi</t>
  </si>
  <si>
    <t>Wacha, Michael</t>
  </si>
  <si>
    <t>Cecil, Brett</t>
  </si>
  <si>
    <t>Hellickson, Jeremy</t>
  </si>
  <si>
    <t>Jansen, Kenley</t>
  </si>
  <si>
    <t>Ramirez, Erasmo</t>
  </si>
  <si>
    <t>Wood, Alex</t>
  </si>
  <si>
    <t>Ziegler, Brad</t>
  </si>
  <si>
    <t>Bumgarner, Madison</t>
  </si>
  <si>
    <t>Rosenthal, Trevor</t>
  </si>
  <si>
    <t>Santiago, Hector</t>
  </si>
  <si>
    <t>Torres, Carlos</t>
  </si>
  <si>
    <t>Vargas, Jason</t>
  </si>
  <si>
    <t>Estrada, Marco</t>
  </si>
  <si>
    <t>Farquhar, Danny</t>
  </si>
  <si>
    <t>Liriano, Francisco</t>
  </si>
  <si>
    <t>Lynn, Lance</t>
  </si>
  <si>
    <t>Melancon, Mark</t>
  </si>
  <si>
    <t>Norris, Bud</t>
  </si>
  <si>
    <t>Odorizzi, Jake</t>
  </si>
  <si>
    <t>Santana, Ervin</t>
  </si>
  <si>
    <t>Soria, Joakim</t>
  </si>
  <si>
    <t>Wainwright, Adam</t>
  </si>
  <si>
    <t>Blanton, Joe</t>
  </si>
  <si>
    <t>Hernandez, Felix</t>
  </si>
  <si>
    <t>Jepsen, Kevin</t>
  </si>
  <si>
    <t>Lackey, John</t>
  </si>
  <si>
    <t>O'Day, Darren</t>
  </si>
  <si>
    <t>Chacin, Jhoulys</t>
  </si>
  <si>
    <t>Dyson, Jarrod</t>
  </si>
  <si>
    <t>Hunter, Tommy</t>
  </si>
  <si>
    <t>Keuchel, Dallas</t>
  </si>
  <si>
    <t>Leake, Mike</t>
  </si>
  <si>
    <t>Peavy, Jake</t>
  </si>
  <si>
    <t>Cumpton, Brandon</t>
  </si>
  <si>
    <t>Gonzalez, Gio</t>
  </si>
  <si>
    <t>Iwakuma, Hisashi</t>
  </si>
  <si>
    <t>Straily, Dan</t>
  </si>
  <si>
    <t>Cahill, Trevor</t>
  </si>
  <si>
    <t>Carrasco, Carlos</t>
  </si>
  <si>
    <t>Garza, Matt</t>
  </si>
  <si>
    <t>Gibson, Kyle</t>
  </si>
  <si>
    <t>Grimm, Justin</t>
  </si>
  <si>
    <t>Phelps, David</t>
  </si>
  <si>
    <t>Pineda, Michael</t>
  </si>
  <si>
    <t>Porcello, Rick</t>
  </si>
  <si>
    <t>Worley, Vance</t>
  </si>
  <si>
    <t>Gregerson, Luke</t>
  </si>
  <si>
    <t>Holland, Derek</t>
  </si>
  <si>
    <t>McCarthy, Brandon</t>
  </si>
  <si>
    <t>Papelbon, Jonathan</t>
  </si>
  <si>
    <t>Ross, Tyson</t>
  </si>
  <si>
    <t>Wood, Travis</t>
  </si>
  <si>
    <t>Cishek, Steve</t>
  </si>
  <si>
    <t>Clippard, Tyler</t>
  </si>
  <si>
    <t>Delgado, Randall</t>
  </si>
  <si>
    <t>Duffy, Danny</t>
  </si>
  <si>
    <t>Richards, Garrett</t>
  </si>
  <si>
    <t>Rodriguez, Francisco</t>
  </si>
  <si>
    <t>Shields, James</t>
  </si>
  <si>
    <t>Locke, Jeff</t>
  </si>
  <si>
    <t>Perez, Martin</t>
  </si>
  <si>
    <t>Rondon, Hector</t>
  </si>
  <si>
    <t>Archer, Chris</t>
  </si>
  <si>
    <t>Capps, Carter</t>
  </si>
  <si>
    <t>Corbin, Patrick</t>
  </si>
  <si>
    <t>Davis, Wade</t>
  </si>
  <si>
    <t>Kazmir, Scott</t>
  </si>
  <si>
    <t>Martinez, Carlos</t>
  </si>
  <si>
    <t>Maurer, Brandon</t>
  </si>
  <si>
    <t>Samardzija, Jeff</t>
  </si>
  <si>
    <t>Smyly, Drew</t>
  </si>
  <si>
    <t>Axford, John</t>
  </si>
  <si>
    <t>Collmenter, Josh</t>
  </si>
  <si>
    <t>Fister, Doug</t>
  </si>
  <si>
    <t>Kluber, Corey</t>
  </si>
  <si>
    <t>Koehler, Tom</t>
  </si>
  <si>
    <t>Miley, Wade</t>
  </si>
  <si>
    <t>Bastardo, Antonio</t>
  </si>
  <si>
    <t>Belisle, Matt</t>
  </si>
  <si>
    <t>Cueto, Johnny</t>
  </si>
  <si>
    <t>Feldman, Scott</t>
  </si>
  <si>
    <t>Floyd, Gavin</t>
  </si>
  <si>
    <t>Garcia, Jaime</t>
  </si>
  <si>
    <t>Grilli, Jason</t>
  </si>
  <si>
    <t>Herrera, Kelvin</t>
  </si>
  <si>
    <t>Quintana, Jose</t>
  </si>
  <si>
    <t>Sanchez, Anibal</t>
  </si>
  <si>
    <t>Scherzer, Max</t>
  </si>
  <si>
    <t>Strop, Pedro</t>
  </si>
  <si>
    <t>Teheran, Julio</t>
  </si>
  <si>
    <t>Broxton, Jonathan</t>
  </si>
  <si>
    <t>Cobb, Alex</t>
  </si>
  <si>
    <t>Gallardo, Yovani</t>
  </si>
  <si>
    <t>Hamels, Cole</t>
  </si>
  <si>
    <t>Hammel, Jason</t>
  </si>
  <si>
    <t>Pomeranz, Drew</t>
  </si>
  <si>
    <t>Robertson, David</t>
  </si>
  <si>
    <t>Smith, Joe</t>
  </si>
  <si>
    <t>Bailey, Homer</t>
  </si>
  <si>
    <t>Blevins, Jerry</t>
  </si>
  <si>
    <t>Harvey, Matt</t>
  </si>
  <si>
    <t>Perkins, Glen</t>
  </si>
  <si>
    <t>Reed, Addison</t>
  </si>
  <si>
    <t>Shaw, Bryan</t>
  </si>
  <si>
    <t>Gray, Sonny</t>
  </si>
  <si>
    <t>Kelley, Shawn</t>
  </si>
  <si>
    <t>Latos, Mat</t>
  </si>
  <si>
    <t>Miller, Shelby</t>
  </si>
  <si>
    <t>Ottavino, Adam</t>
  </si>
  <si>
    <t>Cashner, Andrew</t>
  </si>
  <si>
    <t>Feliz, Neftali</t>
  </si>
  <si>
    <t>Fernandez, Jose</t>
  </si>
  <si>
    <t>Gausman, Kevin</t>
  </si>
  <si>
    <t>Kelly, Joe</t>
  </si>
  <si>
    <t>Nova, Ivan</t>
  </si>
  <si>
    <t>Salazar, Danny</t>
  </si>
  <si>
    <t>Smith, Will</t>
  </si>
  <si>
    <t>Uehara, Koji</t>
  </si>
  <si>
    <t>Villanueva, Carlos</t>
  </si>
  <si>
    <t>ATLANTA BRAVES</t>
  </si>
  <si>
    <t xml:space="preserve">MIAMI MARLINS </t>
  </si>
  <si>
    <t xml:space="preserve">PHILADELPHIA PHILLIES  </t>
  </si>
  <si>
    <t xml:space="preserve">WASHINGTON NATIONALS </t>
  </si>
  <si>
    <t xml:space="preserve">CINCINNATI REDS  </t>
  </si>
  <si>
    <t xml:space="preserve">MILWAUKEE BREWERS </t>
  </si>
  <si>
    <t xml:space="preserve">PITTSBURGH PIRATES </t>
  </si>
  <si>
    <t xml:space="preserve">ST. LOUIS CARDINALS  </t>
  </si>
  <si>
    <t xml:space="preserve">COLORADO ROCKIES  </t>
  </si>
  <si>
    <t xml:space="preserve">LOS ANGELES DODGERS </t>
  </si>
  <si>
    <t xml:space="preserve">SAN DIEGO PADRES </t>
  </si>
  <si>
    <t xml:space="preserve">SAN FRANCISCO GIANTS </t>
  </si>
  <si>
    <t xml:space="preserve">BALTIMORE ORIOLES  </t>
  </si>
  <si>
    <t xml:space="preserve">DETROIT TIGERS  </t>
  </si>
  <si>
    <t xml:space="preserve">NEW YORK YANKEES  </t>
  </si>
  <si>
    <t xml:space="preserve">BOSTON RED SOX </t>
  </si>
  <si>
    <t xml:space="preserve">CHICAGO WHITE SOX </t>
  </si>
  <si>
    <t xml:space="preserve">CLEVELAND INDIANS  </t>
  </si>
  <si>
    <t xml:space="preserve">KANSAS CITY ROYALS </t>
  </si>
  <si>
    <t xml:space="preserve">MINNESOTA TWINS </t>
  </si>
  <si>
    <t xml:space="preserve">SEATTLE MARINERS  </t>
  </si>
  <si>
    <t>National League East</t>
  </si>
  <si>
    <t>National League Central</t>
  </si>
  <si>
    <t>National League West</t>
  </si>
  <si>
    <t>Hitters</t>
  </si>
  <si>
    <t>Games Played by Position</t>
  </si>
  <si>
    <t>Atlanta Braves</t>
  </si>
  <si>
    <t>Miami Marlins</t>
  </si>
  <si>
    <t>American League East</t>
  </si>
  <si>
    <t>American League Central</t>
  </si>
  <si>
    <t xml:space="preserve">L.A. ANGELS OF ANAHEIM  </t>
  </si>
  <si>
    <t>American League West</t>
  </si>
  <si>
    <t xml:space="preserve">TEXAS RANGERS  </t>
  </si>
  <si>
    <t>NATIONAL LEAGUE EAST</t>
  </si>
  <si>
    <t>Choo, Shin Soo</t>
  </si>
  <si>
    <t>Dickey, RA</t>
  </si>
  <si>
    <t>Hardy, JJ</t>
  </si>
  <si>
    <t>Flores, Wilmar</t>
  </si>
  <si>
    <t>Happ, JA</t>
  </si>
  <si>
    <t>Volquez, Edison</t>
  </si>
  <si>
    <t>Martinez, JD</t>
  </si>
  <si>
    <t>NATIONAL LEAGUE CENTRAL</t>
  </si>
  <si>
    <t>Carter, Chris V</t>
  </si>
  <si>
    <t>Bradley Jr., Jackie</t>
  </si>
  <si>
    <t>Gonzalez, Miguel</t>
  </si>
  <si>
    <t>Ellis, AJ</t>
  </si>
  <si>
    <t>Ramos, AJ</t>
  </si>
  <si>
    <t>Hechavarria, Adieny</t>
  </si>
  <si>
    <t>Zimmerman, Jordan</t>
  </si>
  <si>
    <t>NATIONAL LEAGUE WEST</t>
  </si>
  <si>
    <t>Aoki, Norichika</t>
  </si>
  <si>
    <t>Pierzynski, AJ</t>
  </si>
  <si>
    <t>LuCroy, Jonathan</t>
  </si>
  <si>
    <t>AMERICAN LEAGUE EAST</t>
  </si>
  <si>
    <t>Mcallister, Zach</t>
  </si>
  <si>
    <t>Roark, tanner</t>
  </si>
  <si>
    <t>Ramirez, Alexi</t>
  </si>
  <si>
    <t>AMERICAN LEAGUE CENTRAL</t>
  </si>
  <si>
    <t>Jay, John</t>
  </si>
  <si>
    <t>Pollock, AJ</t>
  </si>
  <si>
    <t>AMERICAN LEAGUE WEST</t>
  </si>
  <si>
    <t>Chen, Wie-Yin</t>
  </si>
  <si>
    <t>Cole, Garrett</t>
  </si>
  <si>
    <t>Hughes, Philip</t>
  </si>
  <si>
    <t>Parra, Geraldo</t>
  </si>
  <si>
    <t>Wheeler, Zach</t>
  </si>
  <si>
    <t>Player</t>
  </si>
  <si>
    <t>Kontos, George</t>
  </si>
  <si>
    <t>Chicago White Sox</t>
  </si>
  <si>
    <t>Los Angeles Dodgers</t>
  </si>
  <si>
    <t>Perez, Oliver</t>
  </si>
  <si>
    <t>Hill, Rich</t>
  </si>
  <si>
    <t>Neshek, Pat</t>
  </si>
  <si>
    <t>Cleveland Indians</t>
  </si>
  <si>
    <t>Seattle Mariners</t>
  </si>
  <si>
    <t>Kansas City Royals</t>
  </si>
  <si>
    <t>San Francisco Giants</t>
  </si>
  <si>
    <t>Minnesota Twins</t>
  </si>
  <si>
    <t>Texas Rangers</t>
  </si>
  <si>
    <t>New York Yankees</t>
  </si>
  <si>
    <t>Detroit Tigers</t>
  </si>
  <si>
    <t>Philadelphia Phillies</t>
  </si>
  <si>
    <t>Pittsburgh Pirates</t>
  </si>
  <si>
    <t>Milwaukee Brewers</t>
  </si>
  <si>
    <t>Washington Nationals</t>
  </si>
  <si>
    <t>Baltimore Orioles</t>
  </si>
  <si>
    <t>San Diego Padres</t>
  </si>
  <si>
    <t>Cincinnati Reds</t>
  </si>
  <si>
    <t>Colorado Rockies</t>
  </si>
  <si>
    <t>Rivera, Rene</t>
  </si>
  <si>
    <t>Craig Henquinet</t>
  </si>
  <si>
    <t>chenquinet@yahoo.com</t>
  </si>
  <si>
    <t>Eddie Cieszynski</t>
  </si>
  <si>
    <t>262-242-6396</t>
  </si>
  <si>
    <t>1719 Fairview Dr</t>
  </si>
  <si>
    <t>Mequon</t>
  </si>
  <si>
    <t>WI</t>
  </si>
  <si>
    <t>Luke Lewitzke</t>
  </si>
  <si>
    <t>llewitzke@yahoo.com</t>
  </si>
  <si>
    <t>414-423-9202</t>
  </si>
  <si>
    <t>6401 Manchester Drive</t>
  </si>
  <si>
    <t>Greendale</t>
  </si>
  <si>
    <t>Mike McMullen</t>
  </si>
  <si>
    <t>kevdoids@hotmail.com</t>
  </si>
  <si>
    <t>424 Gwynn Street</t>
  </si>
  <si>
    <t>Green Bay</t>
  </si>
  <si>
    <t>Tyler McMullen</t>
  </si>
  <si>
    <t>ty.mcmullen@charter.net</t>
  </si>
  <si>
    <t>715-210-5214</t>
  </si>
  <si>
    <t>804 Rusty Ct.</t>
  </si>
  <si>
    <t>Altoona</t>
  </si>
  <si>
    <t>Jason O'Malley</t>
  </si>
  <si>
    <t>jason.p.omalley@gmail.com</t>
  </si>
  <si>
    <t>612-716-3876</t>
  </si>
  <si>
    <t>4838 Humboldt Ave N</t>
  </si>
  <si>
    <t>Minneapolis</t>
  </si>
  <si>
    <t>MN</t>
  </si>
  <si>
    <t>St. Louis Cardinals</t>
  </si>
  <si>
    <t>Lee McMullen</t>
  </si>
  <si>
    <t>leemcmullen24@gmail.com</t>
  </si>
  <si>
    <t>715-456-5317</t>
  </si>
  <si>
    <t>10182 Voight Rd</t>
  </si>
  <si>
    <t>Fall Creek</t>
  </si>
  <si>
    <t>Tony Cieszynski</t>
  </si>
  <si>
    <t>tonycieszysnki@yahoo.com</t>
  </si>
  <si>
    <t>1719 Fairview Drive</t>
  </si>
  <si>
    <t>Adam Wieselman</t>
  </si>
  <si>
    <t>adam_wieselman@mgic.com</t>
  </si>
  <si>
    <t>414-759-6030</t>
  </si>
  <si>
    <t>3344 Marina Dr Apt 218</t>
  </si>
  <si>
    <t>South Milwaukee</t>
  </si>
  <si>
    <t>Jay Scheer</t>
  </si>
  <si>
    <t>414-745-9171</t>
  </si>
  <si>
    <t>Stacy Winsand</t>
  </si>
  <si>
    <t>bree.stace@yahoo.com</t>
  </si>
  <si>
    <t>715-456-8827</t>
  </si>
  <si>
    <t>1724 High Point</t>
  </si>
  <si>
    <t>Adam Lewitzke</t>
  </si>
  <si>
    <t>alewitzke@new.rr.com</t>
  </si>
  <si>
    <t>920-609-2561</t>
  </si>
  <si>
    <t>1959 Knotty Pine Dr</t>
  </si>
  <si>
    <t>Boston Red Sox</t>
  </si>
  <si>
    <t>Jeff Pettke</t>
  </si>
  <si>
    <t>pettkej@yahoo.com</t>
  </si>
  <si>
    <t>414-313-3476</t>
  </si>
  <si>
    <t>Mark Pettke</t>
  </si>
  <si>
    <t>markpettk@yahoo.com</t>
  </si>
  <si>
    <t>414-281-6434</t>
  </si>
  <si>
    <t>5161 South 23rd Street</t>
  </si>
  <si>
    <t>Keith 'Lurch' May</t>
  </si>
  <si>
    <t>414-476-2602</t>
  </si>
  <si>
    <t>8120 W. Center Street</t>
  </si>
  <si>
    <t>Dan McDaniel</t>
  </si>
  <si>
    <t>HAMcDaniel@embarqmail.com</t>
  </si>
  <si>
    <t>850-294-1004</t>
  </si>
  <si>
    <t>7243 Winter Creek Lane</t>
  </si>
  <si>
    <t>Tallahassee</t>
  </si>
  <si>
    <t>FL</t>
  </si>
  <si>
    <t>Mike Parker</t>
  </si>
  <si>
    <t>rampage@rsbl.org</t>
  </si>
  <si>
    <t>804-755-6055</t>
  </si>
  <si>
    <t>2405 Birchwood Rd</t>
  </si>
  <si>
    <t>Richmond</t>
  </si>
  <si>
    <t>VA</t>
  </si>
  <si>
    <t>Los Angels Angels of Anaheim</t>
  </si>
  <si>
    <t>Brad Quello</t>
  </si>
  <si>
    <t>bkquello@hotmail.com</t>
  </si>
  <si>
    <t>612-220-3722</t>
  </si>
  <si>
    <r>
      <t>17332 64</t>
    </r>
    <r>
      <rPr>
        <vertAlign val="superscript"/>
        <sz val="12"/>
        <rFont val="Arial"/>
        <family val="2"/>
      </rPr>
      <t>th</t>
    </r>
    <r>
      <rPr>
        <sz val="12"/>
        <rFont val="Arial"/>
        <family val="2"/>
      </rPr>
      <t xml:space="preserve"> Place North</t>
    </r>
  </si>
  <si>
    <t>Maple Grove</t>
  </si>
  <si>
    <t>Oakland Athletics</t>
  </si>
  <si>
    <t>Mike Clemens</t>
  </si>
  <si>
    <t>the2mcs@hotmail.com</t>
  </si>
  <si>
    <t>804-364-0753</t>
  </si>
  <si>
    <t>11808 Marnelan Place</t>
  </si>
  <si>
    <t>Brad Meyers</t>
  </si>
  <si>
    <t>bradmeyers79@hotmail.com</t>
  </si>
  <si>
    <t>763-257-3141</t>
  </si>
  <si>
    <t>2617 94th Way</t>
  </si>
  <si>
    <t>Brooklyn Park</t>
  </si>
  <si>
    <t>Adam Wall</t>
  </si>
  <si>
    <t>arwall21@hotmail.com</t>
  </si>
  <si>
    <t>414-727-2446</t>
  </si>
  <si>
    <t>5400 S. Elaine Avenue</t>
  </si>
  <si>
    <t>Cudahy</t>
  </si>
  <si>
    <t>Machado, Manny</t>
  </si>
  <si>
    <t>Hardy, J.J.</t>
  </si>
  <si>
    <t>Bogaerts, Xander</t>
  </si>
  <si>
    <t>Soler, Jorge</t>
  </si>
  <si>
    <t>Abreu, Jose</t>
  </si>
  <si>
    <t>Springer, George</t>
  </si>
  <si>
    <t>Polanco, Gregory</t>
  </si>
  <si>
    <t>Hamilton, Billy</t>
  </si>
  <si>
    <t>Harrison, Josh</t>
  </si>
  <si>
    <t>Ventura, Yordano</t>
  </si>
  <si>
    <t>Baez, Javier</t>
  </si>
  <si>
    <t>Santanna, Danny</t>
  </si>
  <si>
    <t>Santana, Danny</t>
  </si>
  <si>
    <t>McHugh, Collin</t>
  </si>
  <si>
    <t>Stroman, Marcus</t>
  </si>
  <si>
    <t>Betts, Mookie</t>
  </si>
  <si>
    <t>Odor, Rougned</t>
  </si>
  <si>
    <t>deGrom, Jacob</t>
  </si>
  <si>
    <t>Walker, Taijuan</t>
  </si>
  <si>
    <t>Tanaka, Masahiro</t>
  </si>
  <si>
    <t>Castellanos, Nick</t>
  </si>
  <si>
    <t>Bauer, Trevor</t>
  </si>
  <si>
    <t>Shoemaker, Matt</t>
  </si>
  <si>
    <t>Sanchez, Aaron</t>
  </si>
  <si>
    <t>Heaney, Andrew</t>
  </si>
  <si>
    <t>Franco, Maikel</t>
  </si>
  <si>
    <t>Solarte, Yangervis</t>
  </si>
  <si>
    <t>Cron, C.J.</t>
  </si>
  <si>
    <t>Cron, CJ</t>
  </si>
  <si>
    <t>Vargas, Kennys</t>
  </si>
  <si>
    <t>Kiermaier, Kevin</t>
  </si>
  <si>
    <t>Hendricks, Kyle</t>
  </si>
  <si>
    <t>Hahn, Jesse</t>
  </si>
  <si>
    <t>Panik, Joe</t>
  </si>
  <si>
    <t>Schoop, Jonathan</t>
  </si>
  <si>
    <t>Escobar, Eduardo</t>
  </si>
  <si>
    <t>Betances, Delin</t>
  </si>
  <si>
    <t>Britton, Zach</t>
  </si>
  <si>
    <t>Grichuk, Randal</t>
  </si>
  <si>
    <t>Vazquez, Christian</t>
  </si>
  <si>
    <t>Ramirez, Jose</t>
  </si>
  <si>
    <t>Nelson, Jimmy</t>
  </si>
  <si>
    <t>Paxton, James</t>
  </si>
  <si>
    <t>Susac, Andrew</t>
  </si>
  <si>
    <t>Peralta, David</t>
  </si>
  <si>
    <t>Bethancourt, Christian</t>
  </si>
  <si>
    <t>Lamb, Jake</t>
  </si>
  <si>
    <t>Inciarte, Ender</t>
  </si>
  <si>
    <t>Fiers, Mike</t>
  </si>
  <si>
    <t>Chirinos, Robinson</t>
  </si>
  <si>
    <t>Giles, Ken</t>
  </si>
  <si>
    <t>Greene, Shane</t>
  </si>
  <si>
    <t>Boxberger, Brad</t>
  </si>
  <si>
    <t>Familia, Jeurys</t>
  </si>
  <si>
    <t>Anderson, Chase</t>
  </si>
  <si>
    <t>Holt, Brock</t>
  </si>
  <si>
    <t>Gonzalez, Marwin</t>
  </si>
  <si>
    <t>Casilla, Santiago</t>
  </si>
  <si>
    <t>Vogt, Stephen</t>
  </si>
  <si>
    <t>Putnam, Zach</t>
  </si>
  <si>
    <t>Quackenbush, Kevin</t>
  </si>
  <si>
    <t>Hughes, Jared</t>
  </si>
  <si>
    <t>Hand, Brad</t>
  </si>
  <si>
    <t>Herrera, Dilson</t>
  </si>
  <si>
    <t>Peterson, Jace</t>
  </si>
  <si>
    <t>Duke, Zach</t>
  </si>
  <si>
    <t>Salas, Fernando</t>
  </si>
  <si>
    <t>Morin, Mike</t>
  </si>
  <si>
    <t>Desclafini, Anthony</t>
  </si>
  <si>
    <t>Rua, Ryan</t>
  </si>
  <si>
    <t>Brach, Brad</t>
  </si>
  <si>
    <t>Duffy, Matt</t>
  </si>
  <si>
    <t>Suarez, Eugenio</t>
  </si>
  <si>
    <t>Joseph, Caleb</t>
  </si>
  <si>
    <t>Bour, Justin</t>
  </si>
  <si>
    <t>Lewis, Colby</t>
  </si>
  <si>
    <t>Ray, Robbie</t>
  </si>
  <si>
    <t>Crockett, Kyle</t>
  </si>
  <si>
    <t>Tomlin, Josh</t>
  </si>
  <si>
    <t>Guyer, Brandon</t>
  </si>
  <si>
    <t>Duvall, Adam</t>
  </si>
  <si>
    <t>Spangenberg, Cory</t>
  </si>
  <si>
    <t>Treinen, Blake</t>
  </si>
  <si>
    <t>Jeffress, Jeremy</t>
  </si>
  <si>
    <t>LG</t>
  </si>
  <si>
    <t>-5</t>
  </si>
  <si>
    <t>Sabathia, CC</t>
  </si>
  <si>
    <t>Thornburg, Tyler</t>
  </si>
  <si>
    <t>Den Dekker, Matt</t>
  </si>
  <si>
    <t>den Dekker, Matt</t>
  </si>
  <si>
    <t>Diekman, Jake</t>
  </si>
  <si>
    <t>Lyons, Tyler</t>
  </si>
  <si>
    <t>Perez, Roberto</t>
  </si>
  <si>
    <t>Dyson, Sam</t>
  </si>
  <si>
    <t>Rodriguez, Sean</t>
  </si>
  <si>
    <t>Almonte, Abraham</t>
  </si>
  <si>
    <t>Gosselin, Phillip</t>
  </si>
  <si>
    <t>Gosselin, Philip</t>
  </si>
  <si>
    <t>Ahmed, Nick</t>
  </si>
  <si>
    <t>Vs LHP</t>
  </si>
  <si>
    <t>Murphy, John Ryan</t>
  </si>
  <si>
    <t>Medlen, Kris</t>
  </si>
  <si>
    <t>Pillar, Kevin</t>
  </si>
  <si>
    <t>Bryant, Kris</t>
  </si>
  <si>
    <t>Herrera, Odubel</t>
  </si>
  <si>
    <t>Pederson, Joc</t>
  </si>
  <si>
    <t>Russell, Addison</t>
  </si>
  <si>
    <t>Taylor, Michael</t>
  </si>
  <si>
    <t>Canha, Mark</t>
  </si>
  <si>
    <t>Realmuto, J.T.</t>
  </si>
  <si>
    <t>DeShields, Delino</t>
  </si>
  <si>
    <t>Kang, Jung Ho</t>
  </si>
  <si>
    <t>Tomas, Yasmany</t>
  </si>
  <si>
    <t>McCann, James</t>
  </si>
  <si>
    <t>Lindor, Francisco</t>
  </si>
  <si>
    <t>Correa, Carlos</t>
  </si>
  <si>
    <t>Souza, Steven</t>
  </si>
  <si>
    <t>Francoeur, Jeff</t>
  </si>
  <si>
    <t>Tucker, Preston</t>
  </si>
  <si>
    <t>Swihart, Blake</t>
  </si>
  <si>
    <t>Sano, Miguel</t>
  </si>
  <si>
    <t>Rupp, Cameron</t>
  </si>
  <si>
    <t>Perez, Hernan</t>
  </si>
  <si>
    <t>Perez, Carlos</t>
  </si>
  <si>
    <t>Barnhart, Tucker</t>
  </si>
  <si>
    <t>Saladino, Tyler</t>
  </si>
  <si>
    <t>Blanco, Andres</t>
  </si>
  <si>
    <t>Piscotty, Stephen</t>
  </si>
  <si>
    <t>Plawecki, Kevin</t>
  </si>
  <si>
    <t>Schwarber, Kyle</t>
  </si>
  <si>
    <t>Shaw, Travis</t>
  </si>
  <si>
    <t>Marte, Ketel</t>
  </si>
  <si>
    <t>Travis, Devon</t>
  </si>
  <si>
    <t>Upton, Melvin</t>
  </si>
  <si>
    <t>Beckham, Tim</t>
  </si>
  <si>
    <t>De Jesus, Ivan</t>
  </si>
  <si>
    <t>Collins, Tyler</t>
  </si>
  <si>
    <t>Garcia, Adonis</t>
  </si>
  <si>
    <t>Nunez, Eduardo</t>
  </si>
  <si>
    <t>Romine, Andrew</t>
  </si>
  <si>
    <t>Tomlinson, Kelby</t>
  </si>
  <si>
    <t>Conforto, Michael</t>
  </si>
  <si>
    <t>Gutierrez, Franklin</t>
  </si>
  <si>
    <t>Santana, Domingo</t>
  </si>
  <si>
    <t>Bird, Gregory</t>
  </si>
  <si>
    <t>Pham, Tommy</t>
  </si>
  <si>
    <t>Rojas, Miguel</t>
  </si>
  <si>
    <t>Altherr, Aaron</t>
  </si>
  <si>
    <t>Hedges, Austin</t>
  </si>
  <si>
    <t>Buxton, Byron</t>
  </si>
  <si>
    <t>Thompson, Trayce</t>
  </si>
  <si>
    <t>Gallo, Joey</t>
  </si>
  <si>
    <t>Butera, Drew</t>
  </si>
  <si>
    <t>Colon, Christian</t>
  </si>
  <si>
    <t>Mahtook, Mikie</t>
  </si>
  <si>
    <t>Casali, Curt</t>
  </si>
  <si>
    <t>Kozma, Pete</t>
  </si>
  <si>
    <t>Seager, Corey</t>
  </si>
  <si>
    <t>Pompey, Dalton</t>
  </si>
  <si>
    <t>Jankowski, Travis</t>
  </si>
  <si>
    <t>Drury, Brandon</t>
  </si>
  <si>
    <t>Heston, Chris</t>
  </si>
  <si>
    <t>Syndergaard, Noah</t>
  </si>
  <si>
    <t>Karns, Nate</t>
  </si>
  <si>
    <t>Rodon, Carlos</t>
  </si>
  <si>
    <t>Rusin, Chris</t>
  </si>
  <si>
    <t>McCullers, Lance</t>
  </si>
  <si>
    <t>Rodriguez, Eduardo</t>
  </si>
  <si>
    <t>Jungmann, Taylor</t>
  </si>
  <si>
    <t>Perez, Williams</t>
  </si>
  <si>
    <t>Graveman, Kendall</t>
  </si>
  <si>
    <t>Bettis, Chad</t>
  </si>
  <si>
    <t>Colome, Alex</t>
  </si>
  <si>
    <t>Bolsinger, Mike</t>
  </si>
  <si>
    <t>Wisler, Matt</t>
  </si>
  <si>
    <t>Iglesias, Raisel</t>
  </si>
  <si>
    <t>Montgomery, Mike</t>
  </si>
  <si>
    <t>Bassitt, Chris</t>
  </si>
  <si>
    <t>Morgan, Adam</t>
  </si>
  <si>
    <t>Butler, Eddie</t>
  </si>
  <si>
    <t>Nola, Aaron</t>
  </si>
  <si>
    <t>Ross, Joe</t>
  </si>
  <si>
    <t>Gomez, Jeanmar</t>
  </si>
  <si>
    <t>Siegrist, Kevin</t>
  </si>
  <si>
    <t>Wright, Steven</t>
  </si>
  <si>
    <t>Harris, Will</t>
  </si>
  <si>
    <t>Smith, Carson</t>
  </si>
  <si>
    <t>Wilson, Alex</t>
  </si>
  <si>
    <t>Osuna, Roberto</t>
  </si>
  <si>
    <t>Hudson, Daniel</t>
  </si>
  <si>
    <t>Alvarez, Jose</t>
  </si>
  <si>
    <t>Conley, Adam</t>
  </si>
  <si>
    <t>Andriese, Matt</t>
  </si>
  <si>
    <t>Hendriks, Liam</t>
  </si>
  <si>
    <t>Madson, Ryan</t>
  </si>
  <si>
    <t>Severino, Luis</t>
  </si>
  <si>
    <t>Urena, Jose</t>
  </si>
  <si>
    <t>Ross, Robbie</t>
  </si>
  <si>
    <t>Diaz, Jumbo</t>
  </si>
  <si>
    <t>Norris, Daniel</t>
  </si>
  <si>
    <t>Nicasio, Juan</t>
  </si>
  <si>
    <t>Duffey, Tyler</t>
  </si>
  <si>
    <t>Boyd, Matt</t>
  </si>
  <si>
    <t>Garcia, Yimi</t>
  </si>
  <si>
    <t>Ryan, Kyle</t>
  </si>
  <si>
    <t>Blazek, Michael</t>
  </si>
  <si>
    <t>Velasquez, Vincent</t>
  </si>
  <si>
    <t>Robles, Hansel</t>
  </si>
  <si>
    <t>Avilan, Luis</t>
  </si>
  <si>
    <t>Strickland, Hunter</t>
  </si>
  <si>
    <t>Baez, Pedro</t>
  </si>
  <si>
    <t>Knebel, Corey</t>
  </si>
  <si>
    <t>Rivero, Felipe</t>
  </si>
  <si>
    <t>Finnegan, Brandon</t>
  </si>
  <si>
    <t>Gott, Trevor</t>
  </si>
  <si>
    <t>Cedeno, Xavier</t>
  </si>
  <si>
    <t>Cravy, Tyler</t>
  </si>
  <si>
    <t>Gray, Jon</t>
  </si>
  <si>
    <t>Neris, Hector</t>
  </si>
  <si>
    <t>Tropeano, Nick</t>
  </si>
  <si>
    <t>Albers, Matt</t>
  </si>
  <si>
    <t>Godley, Zack</t>
  </si>
  <si>
    <t>Bradley, Archie</t>
  </si>
  <si>
    <t>Matz, Steven</t>
  </si>
  <si>
    <t>Davies, Zach</t>
  </si>
  <si>
    <t>Hernandez, David</t>
  </si>
  <si>
    <t>Vizcaino, Arodys</t>
  </si>
  <si>
    <t>Morrow, Brandon</t>
  </si>
  <si>
    <t>Rea, Colin</t>
  </si>
  <si>
    <t>Cooney, Tim</t>
  </si>
  <si>
    <t>Givens, Mychal</t>
  </si>
  <si>
    <t>Socolovich, Miguel</t>
  </si>
  <si>
    <t>Weber, Ryan</t>
  </si>
  <si>
    <t>Mickey Goetting</t>
  </si>
  <si>
    <t>mgoett2708@aol.com</t>
  </si>
  <si>
    <t>952-403-1254</t>
  </si>
  <si>
    <t>1988 Parkway Ave</t>
  </si>
  <si>
    <t>Shakopee</t>
  </si>
  <si>
    <t>Conforto, Micheal</t>
  </si>
  <si>
    <t>Eickhoff, Jarad</t>
  </si>
  <si>
    <t>Realmuto,  J.T.</t>
  </si>
  <si>
    <t>Shaw,Travis</t>
  </si>
  <si>
    <t>Foltynewicz Mike</t>
  </si>
  <si>
    <t>Lorenzen, Michael</t>
  </si>
  <si>
    <t>Deshields, Delino</t>
  </si>
  <si>
    <t xml:space="preserve">Blanco, Andres </t>
  </si>
  <si>
    <t xml:space="preserve">Kendrick, Howie </t>
  </si>
  <si>
    <r>
      <rPr>
        <sz val="18"/>
        <color theme="10"/>
        <rFont val="Calibri"/>
        <family val="2"/>
      </rPr>
      <t xml:space="preserve">           </t>
    </r>
    <r>
      <rPr>
        <u/>
        <sz val="18"/>
        <color theme="10"/>
        <rFont val="Calibri"/>
        <family val="2"/>
      </rPr>
      <t> http://mglures.com/abl/</t>
    </r>
  </si>
  <si>
    <t xml:space="preserve">                         League  Website</t>
  </si>
  <si>
    <r>
      <t xml:space="preserve">American Baseball League (ABL) </t>
    </r>
    <r>
      <rPr>
        <b/>
        <sz val="12"/>
        <rFont val="Arial"/>
        <family val="2"/>
      </rPr>
      <t>Est. 1984</t>
    </r>
  </si>
  <si>
    <t>-1</t>
  </si>
  <si>
    <t>Avg</t>
  </si>
  <si>
    <t>97/D</t>
  </si>
  <si>
    <t>2</t>
  </si>
  <si>
    <t>*6</t>
  </si>
  <si>
    <t>8</t>
  </si>
  <si>
    <t>/2</t>
  </si>
  <si>
    <t>*3/D</t>
  </si>
  <si>
    <t>*5/D</t>
  </si>
  <si>
    <t>*7</t>
  </si>
  <si>
    <t>*4/6</t>
  </si>
  <si>
    <t>3/D</t>
  </si>
  <si>
    <t>98</t>
  </si>
  <si>
    <t>3D</t>
  </si>
  <si>
    <t>*4/D</t>
  </si>
  <si>
    <t>2/3D</t>
  </si>
  <si>
    <t>*8</t>
  </si>
  <si>
    <t>3</t>
  </si>
  <si>
    <t>*5</t>
  </si>
  <si>
    <t>*98</t>
  </si>
  <si>
    <t>789/D</t>
  </si>
  <si>
    <t>2/D</t>
  </si>
  <si>
    <t>7</t>
  </si>
  <si>
    <t>*2/3</t>
  </si>
  <si>
    <t>*4</t>
  </si>
  <si>
    <t>*9/D8</t>
  </si>
  <si>
    <t>D3</t>
  </si>
  <si>
    <t>2/3</t>
  </si>
  <si>
    <t>*97/D</t>
  </si>
  <si>
    <t>*9</t>
  </si>
  <si>
    <t>9/78</t>
  </si>
  <si>
    <t>*8/D</t>
  </si>
  <si>
    <t>*6/D</t>
  </si>
  <si>
    <t>*D/3</t>
  </si>
  <si>
    <t>4</t>
  </si>
  <si>
    <t>5/D</t>
  </si>
  <si>
    <t>9</t>
  </si>
  <si>
    <t>534/D</t>
  </si>
  <si>
    <t>78</t>
  </si>
  <si>
    <t>*87/D9</t>
  </si>
  <si>
    <t>54</t>
  </si>
  <si>
    <t>/897</t>
  </si>
  <si>
    <t>78/9</t>
  </si>
  <si>
    <t>*9/D</t>
  </si>
  <si>
    <t>897/D</t>
  </si>
  <si>
    <t>5/3</t>
  </si>
  <si>
    <t>*2/3D</t>
  </si>
  <si>
    <t>8/D</t>
  </si>
  <si>
    <t>*78/D</t>
  </si>
  <si>
    <t>9D/7</t>
  </si>
  <si>
    <t>23/D</t>
  </si>
  <si>
    <t>5</t>
  </si>
  <si>
    <t>978</t>
  </si>
  <si>
    <t>7D</t>
  </si>
  <si>
    <t>*2</t>
  </si>
  <si>
    <t>*2/D</t>
  </si>
  <si>
    <t>*2D/3</t>
  </si>
  <si>
    <t>6</t>
  </si>
  <si>
    <t>2/31</t>
  </si>
  <si>
    <t>87/D</t>
  </si>
  <si>
    <t>7D/9</t>
  </si>
  <si>
    <t>*D3</t>
  </si>
  <si>
    <t>*97D</t>
  </si>
  <si>
    <t>456/D</t>
  </si>
  <si>
    <t>*5/3D</t>
  </si>
  <si>
    <t>73/D</t>
  </si>
  <si>
    <t>2D/3</t>
  </si>
  <si>
    <t>*3D</t>
  </si>
  <si>
    <t>-1,2,3,4,5,6</t>
  </si>
  <si>
    <t>Nolasco, Ricky</t>
  </si>
  <si>
    <t>Maeda, Kenta</t>
  </si>
  <si>
    <t>Chatwood, Tyler</t>
  </si>
  <si>
    <t>Perdomo, Luis</t>
  </si>
  <si>
    <t>Manaea, Sean</t>
  </si>
  <si>
    <t>Friedrich, Christian</t>
  </si>
  <si>
    <t>Gee, Dillon</t>
  </si>
  <si>
    <t>Guerra, Junior</t>
  </si>
  <si>
    <t>Anderson, Tyler</t>
  </si>
  <si>
    <t>Bundy, Dylan</t>
  </si>
  <si>
    <t>Devenski, Chris</t>
  </si>
  <si>
    <t>Taillon, Jameson</t>
  </si>
  <si>
    <t>Stripling, Ross</t>
  </si>
  <si>
    <t>Wilson, Tyler</t>
  </si>
  <si>
    <t>Snell, Blake</t>
  </si>
  <si>
    <t>Suarez, Albert</t>
  </si>
  <si>
    <t>Urias, Julio</t>
  </si>
  <si>
    <t>Wood, Blake</t>
  </si>
  <si>
    <t>Dull, Ryan</t>
  </si>
  <si>
    <t>Barraclough, Kyle</t>
  </si>
  <si>
    <t>Mengden, Daniel</t>
  </si>
  <si>
    <t>Clemens, Paul</t>
  </si>
  <si>
    <t>Jones, Nate</t>
  </si>
  <si>
    <t>Kuhl, Chad</t>
  </si>
  <si>
    <t>Otero, Dan</t>
  </si>
  <si>
    <t>Cessa, Luis</t>
  </si>
  <si>
    <t>Blair, Aaron</t>
  </si>
  <si>
    <t>Neal, Zach</t>
  </si>
  <si>
    <t>Adleman, Tim</t>
  </si>
  <si>
    <t>Biagini, Joe</t>
  </si>
  <si>
    <t>Richard, Clayton</t>
  </si>
  <si>
    <t>McGowan, Dustin</t>
  </si>
  <si>
    <t>Barnes, Matt</t>
  </si>
  <si>
    <t>Feliz, Michael</t>
  </si>
  <si>
    <t>Johnson, Jim</t>
  </si>
  <si>
    <t>Lugo, Seth</t>
  </si>
  <si>
    <t>Eflin, Zach</t>
  </si>
  <si>
    <t>Buchter, Ryan</t>
  </si>
  <si>
    <t>Marinez, Jhan</t>
  </si>
  <si>
    <t>LeBlanc, Wade</t>
  </si>
  <si>
    <t>Bush, Matt</t>
  </si>
  <si>
    <t>Rogers, Taylor</t>
  </si>
  <si>
    <t>Jennings, Dan</t>
  </si>
  <si>
    <t>Barnette, Tony</t>
  </si>
  <si>
    <t>Vincent, Nick</t>
  </si>
  <si>
    <t>Barrett, Jake</t>
  </si>
  <si>
    <t>Lyles, Jordan</t>
  </si>
  <si>
    <t>Berrios, Jose</t>
  </si>
  <si>
    <t>Miranda, Ariel</t>
  </si>
  <si>
    <t>Triggs, Andrew</t>
  </si>
  <si>
    <t>Flynn, Brian</t>
  </si>
  <si>
    <t>Estevez, Carlos</t>
  </si>
  <si>
    <t>Law, Derek</t>
  </si>
  <si>
    <t>Kintzler, Brandon</t>
  </si>
  <si>
    <t>Thompson, Jake</t>
  </si>
  <si>
    <t>Clevinger, Mike</t>
  </si>
  <si>
    <t>Schugel, A.J.</t>
  </si>
  <si>
    <t>Claudio, Alex</t>
  </si>
  <si>
    <t>Diaz, Edwin</t>
  </si>
  <si>
    <t>Wittgren, Nick</t>
  </si>
  <si>
    <t>Krol, Ian</t>
  </si>
  <si>
    <t>Gearrin, Cory</t>
  </si>
  <si>
    <t>Coulombe, Daniel</t>
  </si>
  <si>
    <t>Reed, Cody</t>
  </si>
  <si>
    <t>Logan, Boone</t>
  </si>
  <si>
    <t>Reyes, Alex</t>
  </si>
  <si>
    <t>Green, Chad</t>
  </si>
  <si>
    <t>Romero, Enny</t>
  </si>
  <si>
    <t>Gsellman, Robert</t>
  </si>
  <si>
    <t>Lopez, Reynaldo</t>
  </si>
  <si>
    <t>Bailey, Andrew</t>
  </si>
  <si>
    <t>Liberatore, Adam</t>
  </si>
  <si>
    <t>Solis, Sammy</t>
  </si>
  <si>
    <t>Bedrosian, Cam</t>
  </si>
  <si>
    <t>Ramos, Edubray</t>
  </si>
  <si>
    <t>Cabrera, Mauricio</t>
  </si>
  <si>
    <t>Cole, A.J.</t>
  </si>
  <si>
    <t>Stephenson, Robert</t>
  </si>
  <si>
    <t>Rondon, Bruce</t>
  </si>
  <si>
    <t>Weaver, Luke</t>
  </si>
  <si>
    <t>Hoffman, Jeff</t>
  </si>
  <si>
    <t>Ynoa, Michael</t>
  </si>
  <si>
    <t>Cotton, Jharel</t>
  </si>
  <si>
    <t>Stewart, Brock</t>
  </si>
  <si>
    <t>Barnes, Jacob</t>
  </si>
  <si>
    <t>Dayton, Grant</t>
  </si>
  <si>
    <t>Meyer, Alex</t>
  </si>
  <si>
    <t>Mazara, Nomar</t>
  </si>
  <si>
    <t>Cuthbert, Cheslor</t>
  </si>
  <si>
    <t>Orlando, Paulo</t>
  </si>
  <si>
    <t>Anderson, Tim</t>
  </si>
  <si>
    <t>Diaz, Aledmys</t>
  </si>
  <si>
    <t>Kepler, Max</t>
  </si>
  <si>
    <t>Story, Trevor</t>
  </si>
  <si>
    <t>Bourjos, Peter</t>
  </si>
  <si>
    <t>Rosario, Eddie</t>
  </si>
  <si>
    <t>Grossman, Robbie</t>
  </si>
  <si>
    <t>Naquin, Tyler</t>
  </si>
  <si>
    <t>Joseph, Tommy</t>
  </si>
  <si>
    <t>Merrifield, Whit</t>
  </si>
  <si>
    <t>Turner, Trea</t>
  </si>
  <si>
    <t>Kim, Hyun Soo</t>
  </si>
  <si>
    <t>Lee, Dae-ho</t>
  </si>
  <si>
    <t>Smolinski, Jake</t>
  </si>
  <si>
    <t>Barney, Darwin</t>
  </si>
  <si>
    <t>Schimpf, Ryan</t>
  </si>
  <si>
    <t>Carrera, Ezequiel</t>
  </si>
  <si>
    <t>97/8D</t>
  </si>
  <si>
    <t>Healy, Ryon</t>
  </si>
  <si>
    <t>Marte, Jefry</t>
  </si>
  <si>
    <t>Rickard, Joey</t>
  </si>
  <si>
    <t>Schebler, Scott</t>
  </si>
  <si>
    <t>Contreras, Willson</t>
  </si>
  <si>
    <t>Leon, Sandy</t>
  </si>
  <si>
    <t>Descalso, Daniel</t>
  </si>
  <si>
    <t>White, Tyler</t>
  </si>
  <si>
    <t>Polanco, Jorge</t>
  </si>
  <si>
    <t>Peraza, Jose</t>
  </si>
  <si>
    <t>d'Arnaud, Chase</t>
  </si>
  <si>
    <t>Joyce, Matthew</t>
  </si>
  <si>
    <t>Wilson, Bobby</t>
  </si>
  <si>
    <t>Adames, Cristhian</t>
  </si>
  <si>
    <t>Dahl, David</t>
  </si>
  <si>
    <t>7/89</t>
  </si>
  <si>
    <t>Park, Byung Ho</t>
  </si>
  <si>
    <t>Garcia, Greg</t>
  </si>
  <si>
    <t>Rosales, Adam</t>
  </si>
  <si>
    <t>Bandy, Jett</t>
  </si>
  <si>
    <t>Broxton, Keon</t>
  </si>
  <si>
    <t>Wolters, Tony</t>
  </si>
  <si>
    <t>Arcia, Orlando</t>
  </si>
  <si>
    <t>Bregman, Alex</t>
  </si>
  <si>
    <t>Sanchez, Gary</t>
  </si>
  <si>
    <t>Hazelbaker, Jeremy</t>
  </si>
  <si>
    <t>Smith, Mallex</t>
  </si>
  <si>
    <t>Szczur, Matt</t>
  </si>
  <si>
    <t>789</t>
  </si>
  <si>
    <t>Sardinas, Luis</t>
  </si>
  <si>
    <t>Weeks, Rickie</t>
  </si>
  <si>
    <t>Centeno, Juan</t>
  </si>
  <si>
    <t>Franklin, Nick</t>
  </si>
  <si>
    <t>Brown, Trevor</t>
  </si>
  <si>
    <t>Cabrera, Ramon</t>
  </si>
  <si>
    <t>Ross, David</t>
  </si>
  <si>
    <t>Romine, Austin</t>
  </si>
  <si>
    <t>Torreyes, Ronald</t>
  </si>
  <si>
    <t>Herrmann, Chris</t>
  </si>
  <si>
    <t>Frazier, Adam</t>
  </si>
  <si>
    <t>Mondesi, Raul</t>
  </si>
  <si>
    <t>Swanson, Dansby</t>
  </si>
  <si>
    <t>Bell, Josh</t>
  </si>
  <si>
    <t>Parker, Jarrett</t>
  </si>
  <si>
    <t>Reed, A.J.</t>
  </si>
  <si>
    <t>79/8</t>
  </si>
  <si>
    <t>Maile, Luke</t>
  </si>
  <si>
    <t>Almora, Albert</t>
  </si>
  <si>
    <t>8/79</t>
  </si>
  <si>
    <t>Williamson, Mac</t>
  </si>
  <si>
    <t>Haniger, Mitch</t>
  </si>
  <si>
    <t>Benintendi, Andrew</t>
  </si>
  <si>
    <t>Rivera, T.J.</t>
  </si>
  <si>
    <t>Toles, Andrew</t>
  </si>
  <si>
    <t>Narvaez, Omar</t>
  </si>
  <si>
    <t>Hernandez, Teoscar</t>
  </si>
  <si>
    <t>Brito, Socrates</t>
  </si>
  <si>
    <t>89/7</t>
  </si>
  <si>
    <t>Moya, Steven</t>
  </si>
  <si>
    <t>9/7D</t>
  </si>
  <si>
    <t>Heredia, Guillermo</t>
  </si>
  <si>
    <t>Maxwell, Bruce</t>
  </si>
  <si>
    <t>Recker, Anthony</t>
  </si>
  <si>
    <t>Judge, Aaron</t>
  </si>
  <si>
    <t>Austin, Tyler</t>
  </si>
  <si>
    <t>Nimmo, Brandon</t>
  </si>
  <si>
    <t>7/98</t>
  </si>
  <si>
    <t>Difo, Wilmer</t>
  </si>
  <si>
    <t>Quinn, Roman</t>
  </si>
  <si>
    <t>Hernandez, Marco</t>
  </si>
  <si>
    <t>Players in red will not have a card for the upcoming season.</t>
  </si>
  <si>
    <t>-1,2,3</t>
  </si>
  <si>
    <t>Steve Pettke</t>
  </si>
  <si>
    <t>sjpettke@gmail.com</t>
  </si>
  <si>
    <t>Contreras, Wilson</t>
  </si>
  <si>
    <t>Bos 6</t>
  </si>
  <si>
    <t>Fulmer, Micheal</t>
  </si>
  <si>
    <t>Musgrove, Joe</t>
  </si>
  <si>
    <t>Shipley, Branden</t>
  </si>
  <si>
    <t>Oh, Seung-Hwan</t>
  </si>
  <si>
    <t>Marte,  Jefry</t>
  </si>
  <si>
    <t>Edwards Jr., Carl</t>
  </si>
  <si>
    <t>Bandy, Jet</t>
  </si>
  <si>
    <t xml:space="preserve">Griffin, A.J. </t>
  </si>
  <si>
    <t>Bowman, Matt</t>
  </si>
  <si>
    <t>D'Arnaud, Chase</t>
  </si>
  <si>
    <t>Adames, Christhian</t>
  </si>
  <si>
    <t>Ramirez, JC</t>
  </si>
  <si>
    <t>Joyce, Matt</t>
  </si>
  <si>
    <t>Lee, Dae-Ho</t>
  </si>
  <si>
    <t>Bos 4, Pit 5</t>
  </si>
  <si>
    <t>Sea 1, Mil 2,4</t>
  </si>
  <si>
    <t>-1,4</t>
  </si>
  <si>
    <t>Det 5</t>
  </si>
  <si>
    <t>-1,2</t>
  </si>
  <si>
    <t>Bos 1, Chi 1, Sf 1, Det 1</t>
  </si>
  <si>
    <t xml:space="preserve">Rickard, Joey </t>
  </si>
  <si>
    <t>kmayprime@gmail.com</t>
  </si>
  <si>
    <t>Mil 3, Sd 3, Phi 6, Was 7</t>
  </si>
  <si>
    <t>-1,3,5,6</t>
  </si>
  <si>
    <t>-1,6</t>
  </si>
  <si>
    <t xml:space="preserve">Hernandez, Teoscar </t>
  </si>
  <si>
    <t>Tex 7</t>
  </si>
  <si>
    <t>-7</t>
  </si>
  <si>
    <t xml:space="preserve">Pressly, Ryan </t>
  </si>
  <si>
    <t xml:space="preserve">Brown, Trevor  </t>
  </si>
  <si>
    <t xml:space="preserve">Asher, Alec  </t>
  </si>
  <si>
    <t xml:space="preserve">Ohlendorf, Ross </t>
  </si>
  <si>
    <t xml:space="preserve">Romine, Austine </t>
  </si>
  <si>
    <t xml:space="preserve">Hochevar, Luke </t>
  </si>
  <si>
    <t xml:space="preserve">Casali, Curt    </t>
  </si>
  <si>
    <t>Keone, Kela</t>
  </si>
  <si>
    <t xml:space="preserve">Recker, Anthony   </t>
  </si>
  <si>
    <t xml:space="preserve">Vogelsong, Ryan </t>
  </si>
  <si>
    <t xml:space="preserve">Wright, Mike  </t>
  </si>
  <si>
    <t xml:space="preserve">Smith, Josh </t>
  </si>
  <si>
    <t xml:space="preserve">Lamb, John </t>
  </si>
  <si>
    <t xml:space="preserve">Cabrera, Ramon </t>
  </si>
  <si>
    <t xml:space="preserve">Niese, Jon </t>
  </si>
  <si>
    <t xml:space="preserve">Hembree, Heath  </t>
  </si>
  <si>
    <t xml:space="preserve">Smolinski, Jake  </t>
  </si>
  <si>
    <t xml:space="preserve">De Jesus, Ivan   </t>
  </si>
  <si>
    <t xml:space="preserve">Benoit, Joaquin  </t>
  </si>
  <si>
    <t xml:space="preserve">Beckham, Tim </t>
  </si>
  <si>
    <t>De la Rosa, Jorge</t>
  </si>
  <si>
    <t>-2,3,4,6</t>
  </si>
  <si>
    <t>-1,3</t>
  </si>
  <si>
    <t>Min 3, Col 1</t>
  </si>
  <si>
    <t>jay.scheer09@gmail.com</t>
  </si>
  <si>
    <t>-6,7</t>
  </si>
  <si>
    <t>Chi 6, Oak 7</t>
  </si>
  <si>
    <t>Burns, Billy</t>
  </si>
  <si>
    <t>edwardcieszynski@icloud.com</t>
  </si>
  <si>
    <t>Det 7, Was 3</t>
  </si>
  <si>
    <t>Sd 6, Col 3, Phi 3</t>
  </si>
  <si>
    <t>-3,4,5,6,7</t>
  </si>
  <si>
    <t>Lehman</t>
  </si>
  <si>
    <t>K</t>
  </si>
  <si>
    <t>HPB</t>
  </si>
  <si>
    <t>Pos Summary</t>
  </si>
  <si>
    <t>AVG</t>
  </si>
  <si>
    <t>baezja01</t>
  </si>
  <si>
    <t>46/539</t>
  </si>
  <si>
    <t>escobal02</t>
  </si>
  <si>
    <t>florewi01</t>
  </si>
  <si>
    <t>gomezca01</t>
  </si>
  <si>
    <t>hedgeau01</t>
  </si>
  <si>
    <t>hosmeer01</t>
  </si>
  <si>
    <t>jasojo01</t>
  </si>
  <si>
    <t>937</t>
  </si>
  <si>
    <t>judgeaa01</t>
  </si>
  <si>
    <t>*9D</t>
  </si>
  <si>
    <t>maxwebr01</t>
  </si>
  <si>
    <t>owingch01</t>
  </si>
  <si>
    <t>694/7</t>
  </si>
  <si>
    <t>plaweke01</t>
  </si>
  <si>
    <t>pradoma01</t>
  </si>
  <si>
    <t>sanomi01</t>
  </si>
  <si>
    <t>5D/3</t>
  </si>
  <si>
    <t>saundmi01</t>
  </si>
  <si>
    <t>adamecr01</t>
  </si>
  <si>
    <t>/346</t>
  </si>
  <si>
    <t>croncj01</t>
  </si>
  <si>
    <t>flowety01</t>
  </si>
  <si>
    <t>freesda01</t>
  </si>
  <si>
    <t>grichra01</t>
  </si>
  <si>
    <t>hardyjj01</t>
  </si>
  <si>
    <t>inciaen01</t>
  </si>
  <si>
    <t>mauerjo01</t>
  </si>
  <si>
    <t>odorro01</t>
  </si>
  <si>
    <t>perezca02</t>
  </si>
  <si>
    <t>plouftr01</t>
  </si>
  <si>
    <t>5D3/4</t>
  </si>
  <si>
    <t>polanjo01</t>
  </si>
  <si>
    <t>solerjo01</t>
  </si>
  <si>
    <t>spande01</t>
  </si>
  <si>
    <t>adamsma01</t>
  </si>
  <si>
    <t>37/D</t>
  </si>
  <si>
    <t>almoral01</t>
  </si>
  <si>
    <t>blancgr01</t>
  </si>
  <si>
    <t>broxtke01</t>
  </si>
  <si>
    <t>francma02</t>
  </si>
  <si>
    <t>garciav01</t>
  </si>
  <si>
    <t>healyry01</t>
  </si>
  <si>
    <t>D35</t>
  </si>
  <si>
    <t>hechaad01</t>
  </si>
  <si>
    <t>josepto01</t>
  </si>
  <si>
    <t>marteke01</t>
  </si>
  <si>
    <t>6/5</t>
  </si>
  <si>
    <t>montemi01</t>
  </si>
  <si>
    <t>2/D31</t>
  </si>
  <si>
    <t>perazjo01</t>
  </si>
  <si>
    <t>46/8</t>
  </si>
  <si>
    <t>rickajo01</t>
  </si>
  <si>
    <t>schimry01</t>
  </si>
  <si>
    <t>tolesan01</t>
  </si>
  <si>
    <t>alonsyo01</t>
  </si>
  <si>
    <t>collity01</t>
  </si>
  <si>
    <t>confomi01</t>
  </si>
  <si>
    <t>gordoal01</t>
  </si>
  <si>
    <t>*78/9</t>
  </si>
  <si>
    <t>hicksaa01</t>
  </si>
  <si>
    <t>879</t>
  </si>
  <si>
    <t>kiermke01</t>
  </si>
  <si>
    <t>molinya01</t>
  </si>
  <si>
    <t>panikjo01</t>
  </si>
  <si>
    <t>orlanpa01</t>
  </si>
  <si>
    <t>perezro02</t>
  </si>
  <si>
    <t>piscost01</t>
  </si>
  <si>
    <t>ramirjo01</t>
  </si>
  <si>
    <t>rivertj01</t>
  </si>
  <si>
    <t>534/7</t>
  </si>
  <si>
    <t>rominan01</t>
  </si>
  <si>
    <t>4853796/D12</t>
  </si>
  <si>
    <t>ruary01</t>
  </si>
  <si>
    <t>73/D9</t>
  </si>
  <si>
    <t>solarya01</t>
  </si>
  <si>
    <t>465/3D</t>
  </si>
  <si>
    <t>susacan01</t>
  </si>
  <si>
    <t>thomptr01</t>
  </si>
  <si>
    <t>turnetr01</t>
  </si>
  <si>
    <t>beltrad01</t>
  </si>
  <si>
    <t>5D</t>
  </si>
  <si>
    <t>bruceja01</t>
  </si>
  <si>
    <t>*93/D</t>
  </si>
  <si>
    <t>canoro01</t>
  </si>
  <si>
    <t>centeju01</t>
  </si>
  <si>
    <t>cuthbch01</t>
  </si>
  <si>
    <t>5/3D4</t>
  </si>
  <si>
    <t>diazal02</t>
  </si>
  <si>
    <t>6/574</t>
  </si>
  <si>
    <t>frankni01</t>
  </si>
  <si>
    <t>7/496</t>
  </si>
  <si>
    <t>freemfr01</t>
  </si>
  <si>
    <t>35</t>
  </si>
  <si>
    <t>galvifr01</t>
  </si>
  <si>
    <t>*6/87</t>
  </si>
  <si>
    <t>gonzama01</t>
  </si>
  <si>
    <t>76345/9</t>
  </si>
  <si>
    <t>josepca01</t>
  </si>
  <si>
    <t>2/5</t>
  </si>
  <si>
    <t>kempma01</t>
  </si>
  <si>
    <t>7/D</t>
  </si>
  <si>
    <t>pillake01</t>
  </si>
  <si>
    <t>rominau01</t>
  </si>
  <si>
    <t>ruizca01</t>
  </si>
  <si>
    <t>2/3D1</t>
  </si>
  <si>
    <t>uptonju01</t>
  </si>
  <si>
    <t>bettsmo01</t>
  </si>
  <si>
    <t>casalcu01</t>
  </si>
  <si>
    <t>eatonad02</t>
  </si>
  <si>
    <t>goldspa01</t>
  </si>
  <si>
    <t>gomesya01</t>
  </si>
  <si>
    <t>harpebr03</t>
  </si>
  <si>
    <t>harrijo05</t>
  </si>
  <si>
    <t>45/79</t>
  </si>
  <si>
    <t>polangr01</t>
  </si>
  <si>
    <t>profaju01</t>
  </si>
  <si>
    <t>7/6534</t>
  </si>
  <si>
    <t>puigya01</t>
  </si>
  <si>
    <t>reyesjo01</t>
  </si>
  <si>
    <t>654/87</t>
  </si>
  <si>
    <t>sandopa01</t>
  </si>
  <si>
    <t>seageco01</t>
  </si>
  <si>
    <t>travide01</t>
  </si>
  <si>
    <t>bandyje01</t>
  </si>
  <si>
    <t>bradlja02</t>
  </si>
  <si>
    <t>cartech02</t>
  </si>
  <si>
    <t>3/9D</t>
  </si>
  <si>
    <t>desmoia01</t>
  </si>
  <si>
    <t>73/86</t>
  </si>
  <si>
    <t>donaljo02</t>
  </si>
  <si>
    <t>5/D6</t>
  </si>
  <si>
    <t>espinda01</t>
  </si>
  <si>
    <t>4/563D</t>
  </si>
  <si>
    <t>fowlede01</t>
  </si>
  <si>
    <t>gonzaad01</t>
  </si>
  <si>
    <t>kendrho01</t>
  </si>
  <si>
    <t>74/39D</t>
  </si>
  <si>
    <t>lindofr01</t>
  </si>
  <si>
    <t>martiru01</t>
  </si>
  <si>
    <t>25</t>
  </si>
  <si>
    <t>schwaky01</t>
  </si>
  <si>
    <t>*7/D23</t>
  </si>
  <si>
    <t>spangco01</t>
  </si>
  <si>
    <t>57/4</t>
  </si>
  <si>
    <t>taylomi02</t>
  </si>
  <si>
    <t>*8/9</t>
  </si>
  <si>
    <t>avilaal01</t>
  </si>
  <si>
    <t>aybarer01</t>
  </si>
  <si>
    <t>6/1</t>
  </si>
  <si>
    <t>beltbr01</t>
  </si>
  <si>
    <t>37/9</t>
  </si>
  <si>
    <t>bregmal01</t>
  </si>
  <si>
    <t>*56/4D</t>
  </si>
  <si>
    <t>cervefr01</t>
  </si>
  <si>
    <t>ellsbja01</t>
  </si>
  <si>
    <t>garciad01</t>
  </si>
  <si>
    <t>5/7</t>
  </si>
  <si>
    <t>gosseph01</t>
  </si>
  <si>
    <t>hernama02</t>
  </si>
  <si>
    <t>/546</t>
  </si>
  <si>
    <t>hernate01</t>
  </si>
  <si>
    <t>pearcst01</t>
  </si>
  <si>
    <t>peralda01</t>
  </si>
  <si>
    <t>phillbr01</t>
  </si>
  <si>
    <t>*45/D</t>
  </si>
  <si>
    <t>sardilu01</t>
  </si>
  <si>
    <t>/4651</t>
  </si>
  <si>
    <t>smithma05</t>
  </si>
  <si>
    <t>87/9D</t>
  </si>
  <si>
    <t>valenda01</t>
  </si>
  <si>
    <t>*39/5</t>
  </si>
  <si>
    <t>werthja01</t>
  </si>
  <si>
    <t>79/D</t>
  </si>
  <si>
    <t>wongko01</t>
  </si>
  <si>
    <t>aokino01</t>
  </si>
  <si>
    <t>79/8D1</t>
  </si>
  <si>
    <t>Castellanos, Nicholas</t>
  </si>
  <si>
    <t>casteni01</t>
  </si>
  <si>
    <t>*59/D</t>
  </si>
  <si>
    <t>castrja01</t>
  </si>
  <si>
    <t>choosh01</t>
  </si>
  <si>
    <t>9D</t>
  </si>
  <si>
    <t>gallojo01</t>
  </si>
  <si>
    <t>537/D</t>
  </si>
  <si>
    <t>hanigmi01</t>
  </si>
  <si>
    <t>9/87</t>
  </si>
  <si>
    <t>headlch01</t>
  </si>
  <si>
    <t>53D/4</t>
  </si>
  <si>
    <t>holtbr01</t>
  </si>
  <si>
    <t>47/5D39</t>
  </si>
  <si>
    <t>jankotr01</t>
  </si>
  <si>
    <t>leonsa01</t>
  </si>
  <si>
    <t>martest01</t>
  </si>
  <si>
    <t>moralke01</t>
  </si>
  <si>
    <t>pedrodu01</t>
  </si>
  <si>
    <t>4/D</t>
  </si>
  <si>
    <t>pencehu01</t>
  </si>
  <si>
    <t>reckean01</t>
  </si>
  <si>
    <t>segurje01</t>
  </si>
  <si>
    <t>weeksri01</t>
  </si>
  <si>
    <t>abreujo02</t>
  </si>
  <si>
    <t>anderti01</t>
  </si>
  <si>
    <t>carpema01</t>
  </si>
  <si>
    <t>*354/D</t>
  </si>
  <si>
    <t>davisra01</t>
  </si>
  <si>
    <t>*87/9D</t>
  </si>
  <si>
    <t>dendema01</t>
  </si>
  <si>
    <t>/97</t>
  </si>
  <si>
    <t>ellisaj01</t>
  </si>
  <si>
    <t>flahery01</t>
  </si>
  <si>
    <t>4/5679</t>
  </si>
  <si>
    <t>mossbr01</t>
  </si>
  <si>
    <t>D3/79</t>
  </si>
  <si>
    <t>murphda08</t>
  </si>
  <si>
    <t>peraljh01</t>
  </si>
  <si>
    <t>raburry01</t>
  </si>
  <si>
    <t>troutmi01</t>
  </si>
  <si>
    <t>burnsbi02</t>
  </si>
  <si>
    <t>/89</t>
  </si>
  <si>
    <t>calhoko01</t>
  </si>
  <si>
    <t>cruzne02</t>
  </si>
  <si>
    <t>*D/9</t>
  </si>
  <si>
    <t>dysonja01</t>
  </si>
  <si>
    <t>gennesc01</t>
  </si>
  <si>
    <t>45/79D1</t>
  </si>
  <si>
    <t>gillaco01</t>
  </si>
  <si>
    <t>gregodi01</t>
  </si>
  <si>
    <t>hundlni01</t>
  </si>
  <si>
    <t>lucrojo01</t>
  </si>
  <si>
    <t>markani01</t>
  </si>
  <si>
    <t>maybica01</t>
  </si>
  <si>
    <t>*879/D</t>
  </si>
  <si>
    <t>rosalad01</t>
  </si>
  <si>
    <t>654/3D7</t>
  </si>
  <si>
    <t>smolija01</t>
  </si>
  <si>
    <t>/8D79</t>
  </si>
  <si>
    <t>vottojo01</t>
  </si>
  <si>
    <t>*3</t>
  </si>
  <si>
    <t>beltrca01</t>
  </si>
  <si>
    <t>D7/9</t>
  </si>
  <si>
    <t>blancan01</t>
  </si>
  <si>
    <t>543/6D1</t>
  </si>
  <si>
    <t>bourju01</t>
  </si>
  <si>
    <t>braunry02</t>
  </si>
  <si>
    <t>castiwe01</t>
  </si>
  <si>
    <t>cespeyo01</t>
  </si>
  <si>
    <t>encared01</t>
  </si>
  <si>
    <t>forsylo01</t>
  </si>
  <si>
    <t>45/763</t>
  </si>
  <si>
    <t>herrmch01</t>
  </si>
  <si>
    <t>27/39</t>
  </si>
  <si>
    <t>mondera02</t>
  </si>
  <si>
    <t>4/6D</t>
  </si>
  <si>
    <t>ruggiju01</t>
  </si>
  <si>
    <t>saltaja01</t>
  </si>
  <si>
    <t>/2D</t>
  </si>
  <si>
    <t>tomasya01</t>
  </si>
  <si>
    <t>tulowtr01</t>
  </si>
  <si>
    <t>utleych01</t>
  </si>
  <si>
    <t>43/D</t>
  </si>
  <si>
    <t>altuvjo01</t>
  </si>
  <si>
    <t>mesorde01</t>
  </si>
  <si>
    <t>daviskh01</t>
  </si>
  <si>
    <t>*7D</t>
  </si>
  <si>
    <t>gordode01</t>
  </si>
  <si>
    <t>longoev01</t>
  </si>
  <si>
    <t>*5D</t>
  </si>
  <si>
    <t>martijd02</t>
  </si>
  <si>
    <t>mccutan01</t>
  </si>
  <si>
    <t>*89/D</t>
  </si>
  <si>
    <t>pederjo01</t>
  </si>
  <si>
    <t>8/7</t>
  </si>
  <si>
    <t>ramoswi01</t>
  </si>
  <si>
    <t>rizzoan01</t>
  </si>
  <si>
    <t>*34/57</t>
  </si>
  <si>
    <t>swihabl01</t>
  </si>
  <si>
    <t>vazquch01</t>
  </si>
  <si>
    <t>2/5D</t>
  </si>
  <si>
    <t>austity01</t>
  </si>
  <si>
    <t>/39D</t>
  </si>
  <si>
    <t>beckhti01</t>
  </si>
  <si>
    <t>*64/5D</t>
  </si>
  <si>
    <t>difowi01</t>
  </si>
  <si>
    <t>64/5978D</t>
  </si>
  <si>
    <t>gattiev01</t>
  </si>
  <si>
    <t>guyerbr01</t>
  </si>
  <si>
    <t>gyorkje01</t>
  </si>
  <si>
    <t>*53/4D7</t>
  </si>
  <si>
    <t>hernace02</t>
  </si>
  <si>
    <t>morrilo01</t>
  </si>
  <si>
    <t>nimmobr01</t>
  </si>
  <si>
    <t>78/9D</t>
  </si>
  <si>
    <t>ozunama01</t>
  </si>
  <si>
    <t>*7/8D9</t>
  </si>
  <si>
    <t>perezhe01</t>
  </si>
  <si>
    <t>75984/631</t>
  </si>
  <si>
    <t>peterja01</t>
  </si>
  <si>
    <t>745/369</t>
  </si>
  <si>
    <t>rojasmi02</t>
  </si>
  <si>
    <t>65/34</t>
  </si>
  <si>
    <t>saladty01</t>
  </si>
  <si>
    <t>45D6/3</t>
  </si>
  <si>
    <t>sanchga02</t>
  </si>
  <si>
    <t>santado01</t>
  </si>
  <si>
    <t>shawtr01</t>
  </si>
  <si>
    <t>stantmi03</t>
  </si>
  <si>
    <t>arenano01</t>
  </si>
  <si>
    <t>barnhtu01</t>
  </si>
  <si>
    <t>cainlo01</t>
  </si>
  <si>
    <t>correca01</t>
  </si>
  <si>
    <t>6/D</t>
  </si>
  <si>
    <t>fraziad01</t>
  </si>
  <si>
    <t>749/85D6</t>
  </si>
  <si>
    <t>grandcu01</t>
  </si>
  <si>
    <t>*897/D</t>
  </si>
  <si>
    <t>kinslia01</t>
  </si>
  <si>
    <t>marisja01</t>
  </si>
  <si>
    <t>8/79D</t>
  </si>
  <si>
    <t>mercejo03</t>
  </si>
  <si>
    <t>millebr02</t>
  </si>
  <si>
    <t>4D</t>
  </si>
  <si>
    <t>poseybu01</t>
  </si>
  <si>
    <t>springe01</t>
  </si>
  <si>
    <t>trumbma01</t>
  </si>
  <si>
    <t>*D9/35</t>
  </si>
  <si>
    <t>willima11</t>
  </si>
  <si>
    <t>arciaor01</t>
  </si>
  <si>
    <t>beninan01</t>
  </si>
  <si>
    <t>*78</t>
  </si>
  <si>
    <t>belljo02</t>
  </si>
  <si>
    <t>Bird, Greg</t>
  </si>
  <si>
    <t>birdgr01</t>
  </si>
  <si>
    <t>bourjpe01</t>
  </si>
  <si>
    <t>carreez01</t>
  </si>
  <si>
    <t>*798/D</t>
  </si>
  <si>
    <t>chiselo01</t>
  </si>
  <si>
    <t>987/3</t>
  </si>
  <si>
    <t>giavojo01</t>
  </si>
  <si>
    <t>/4</t>
  </si>
  <si>
    <t>hillaa01</t>
  </si>
  <si>
    <t>/457</t>
  </si>
  <si>
    <t>mazarno01</t>
  </si>
  <si>
    <t>morelmi01</t>
  </si>
  <si>
    <t>*3/D1</t>
  </si>
  <si>
    <t>suareeu01</t>
  </si>
  <si>
    <t>*5/6</t>
  </si>
  <si>
    <t>wietema01</t>
  </si>
  <si>
    <t>wolteto01</t>
  </si>
  <si>
    <t>2/45</t>
  </si>
  <si>
    <t>altheaa01</t>
  </si>
  <si>
    <t>798</t>
  </si>
  <si>
    <t>bogaexa01</t>
  </si>
  <si>
    <t>buxtoby01</t>
  </si>
  <si>
    <t>goinsry01</t>
  </si>
  <si>
    <t>64/5D</t>
  </si>
  <si>
    <t>jonesad01</t>
  </si>
  <si>
    <t>lambja01</t>
  </si>
  <si>
    <t>mahtomi01</t>
  </si>
  <si>
    <t>myerswi01</t>
  </si>
  <si>
    <t>*3/4D</t>
  </si>
  <si>
    <t>nunezed02</t>
  </si>
  <si>
    <t>5476/D9</t>
  </si>
  <si>
    <t>parkeja03</t>
  </si>
  <si>
    <t>7/9D</t>
  </si>
  <si>
    <t>phegljo01</t>
  </si>
  <si>
    <t>polloaj01</t>
  </si>
  <si>
    <t>pujolal01</t>
  </si>
  <si>
    <t>schebsc01</t>
  </si>
  <si>
    <t>suzukic01</t>
  </si>
  <si>
    <t>98/7D</t>
  </si>
  <si>
    <t>vogtst01</t>
  </si>
  <si>
    <t>2/D7</t>
  </si>
  <si>
    <t>almonab01</t>
  </si>
  <si>
    <t>amarial01</t>
  </si>
  <si>
    <t>46/8975</t>
  </si>
  <si>
    <t>canhama01</t>
  </si>
  <si>
    <t>978/3D</t>
  </si>
  <si>
    <t>castrst01</t>
  </si>
  <si>
    <t>chiriro01</t>
  </si>
  <si>
    <t>darnach01</t>
  </si>
  <si>
    <t>6/47539</t>
  </si>
  <si>
    <t>hamilbi02</t>
  </si>
  <si>
    <t>lemahdj01</t>
  </si>
  <si>
    <t>mailelu01</t>
  </si>
  <si>
    <t>maldoma01</t>
  </si>
  <si>
    <t>narvaom01</t>
  </si>
  <si>
    <t>reynoma01</t>
  </si>
  <si>
    <t>*3/D7</t>
  </si>
  <si>
    <t>rosared01</t>
  </si>
  <si>
    <t>seageky01</t>
  </si>
  <si>
    <t>souzast01</t>
  </si>
  <si>
    <t>storytr01</t>
  </si>
  <si>
    <t>turneju01</t>
  </si>
  <si>
    <t>ahmedni01</t>
  </si>
  <si>
    <t>bautijo02</t>
  </si>
  <si>
    <t>*9D/53</t>
  </si>
  <si>
    <t>buterdr01</t>
  </si>
  <si>
    <t>colonch01</t>
  </si>
  <si>
    <t>45</t>
  </si>
  <si>
    <t>descada01</t>
  </si>
  <si>
    <t>4735/1D6</t>
  </si>
  <si>
    <t>cabreme01</t>
  </si>
  <si>
    <t>*79/D</t>
  </si>
  <si>
    <t>cozarza01</t>
  </si>
  <si>
    <t>dudalu01</t>
  </si>
  <si>
    <t>herreod01</t>
  </si>
  <si>
    <t>keplema01</t>
  </si>
  <si>
    <t>*98/D</t>
  </si>
  <si>
    <t>martile01</t>
  </si>
  <si>
    <t>89/71</t>
  </si>
  <si>
    <t>merriwh01</t>
  </si>
  <si>
    <t>*49/735</t>
  </si>
  <si>
    <t>realmjt01</t>
  </si>
  <si>
    <t>riverre01</t>
  </si>
  <si>
    <t>torrero01</t>
  </si>
  <si>
    <t>465/D9</t>
  </si>
  <si>
    <t>valbulu01</t>
  </si>
  <si>
    <t>53/D</t>
  </si>
  <si>
    <t>bryankr01</t>
  </si>
  <si>
    <t>*5/9387</t>
  </si>
  <si>
    <t>contrwi01</t>
  </si>
  <si>
    <t>2/3795</t>
  </si>
  <si>
    <t>deshide02</t>
  </si>
  <si>
    <t>78/D</t>
  </si>
  <si>
    <t>dietrde01</t>
  </si>
  <si>
    <t>duvalad01</t>
  </si>
  <si>
    <t>*7/3D</t>
  </si>
  <si>
    <t>kimhy01</t>
  </si>
  <si>
    <t>iglesjo01</t>
  </si>
  <si>
    <t>jayjo02</t>
  </si>
  <si>
    <t>*789/D1</t>
  </si>
  <si>
    <t>joycema01</t>
  </si>
  <si>
    <t>*97/D8</t>
  </si>
  <si>
    <t>napolmi01</t>
  </si>
  <si>
    <t>naquity01</t>
  </si>
  <si>
    <t>8/9</t>
  </si>
  <si>
    <t>pennicl01</t>
  </si>
  <si>
    <t>ruppca01</t>
  </si>
  <si>
    <t>simmoan01</t>
  </si>
  <si>
    <t>stewach01</t>
  </si>
  <si>
    <t>szczuma01</t>
  </si>
  <si>
    <t>villajo01</t>
  </si>
  <si>
    <t>4/8D</t>
  </si>
  <si>
    <t>zobribe01</t>
  </si>
  <si>
    <t>479/36</t>
  </si>
  <si>
    <t>andruel01</t>
  </si>
  <si>
    <t>barneda01</t>
  </si>
  <si>
    <t>456/7D</t>
  </si>
  <si>
    <t>blackch02</t>
  </si>
  <si>
    <t>darnatr01</t>
  </si>
  <si>
    <t>2/45D</t>
  </si>
  <si>
    <t>dickeco01</t>
  </si>
  <si>
    <t>drurybr01</t>
  </si>
  <si>
    <t>*4/D5</t>
  </si>
  <si>
    <t>heredgu01</t>
  </si>
  <si>
    <t>murphjr01</t>
  </si>
  <si>
    <t>reedaj01</t>
  </si>
  <si>
    <t>/3D</t>
  </si>
  <si>
    <t>rendoan01</t>
  </si>
  <si>
    <t>smithse01</t>
  </si>
  <si>
    <t>smoakju01</t>
  </si>
  <si>
    <t>suzukku01</t>
  </si>
  <si>
    <t>swansda01</t>
  </si>
  <si>
    <t>walkene01</t>
  </si>
  <si>
    <t>43/5</t>
  </si>
  <si>
    <t>zimmery01</t>
  </si>
  <si>
    <t>alvarpe01</t>
  </si>
  <si>
    <t>/D3</t>
  </si>
  <si>
    <t>doziebr01</t>
  </si>
  <si>
    <t>drewst01</t>
  </si>
  <si>
    <t>65/4</t>
  </si>
  <si>
    <t>escobed01</t>
  </si>
  <si>
    <t>5D6/472</t>
  </si>
  <si>
    <t>escobyu01</t>
  </si>
  <si>
    <t>grossro01</t>
  </si>
  <si>
    <t>D97</t>
  </si>
  <si>
    <t>lagarju01</t>
  </si>
  <si>
    <t>lindad01</t>
  </si>
  <si>
    <t>mccanja02</t>
  </si>
  <si>
    <t>perezsa02</t>
  </si>
  <si>
    <t>*2D</t>
  </si>
  <si>
    <t>reddijo01</t>
  </si>
  <si>
    <t>*978/D3</t>
  </si>
  <si>
    <t>russead02</t>
  </si>
  <si>
    <t>vargake01</t>
  </si>
  <si>
    <t>yelicch01</t>
  </si>
  <si>
    <t>youngch04</t>
  </si>
  <si>
    <t>cabreas01</t>
  </si>
  <si>
    <t>654/D</t>
  </si>
  <si>
    <t>frazito01</t>
  </si>
  <si>
    <t>*5D/3</t>
  </si>
  <si>
    <t>gonzaca01</t>
  </si>
  <si>
    <t>heywaja01</t>
  </si>
  <si>
    <t>hollima01</t>
  </si>
  <si>
    <t>D/3</t>
  </si>
  <si>
    <t>marteje01</t>
  </si>
  <si>
    <t>35/7D</t>
  </si>
  <si>
    <t>mccanbr01</t>
  </si>
  <si>
    <t>phamth01</t>
  </si>
  <si>
    <t>reverbe01</t>
  </si>
  <si>
    <t>7/8D</t>
  </si>
  <si>
    <t>rodrise01</t>
  </si>
  <si>
    <t>549/7683</t>
  </si>
  <si>
    <t>santada01</t>
  </si>
  <si>
    <t>7/9458D</t>
  </si>
  <si>
    <t>schoojo01</t>
  </si>
  <si>
    <t>bethach01</t>
  </si>
  <si>
    <t>/14</t>
  </si>
  <si>
    <t>brantmi02</t>
  </si>
  <si>
    <t>davisch02</t>
  </si>
  <si>
    <t>*3/5D</t>
  </si>
  <si>
    <t>gardnbr01</t>
  </si>
  <si>
    <t>grandya01</t>
  </si>
  <si>
    <t>hazelje01</t>
  </si>
  <si>
    <t>kipnija01</t>
  </si>
  <si>
    <t>48/D</t>
  </si>
  <si>
    <t>machama01</t>
  </si>
  <si>
    <t>moustmi01</t>
  </si>
  <si>
    <t>parrage01</t>
  </si>
  <si>
    <t>79/38D</t>
  </si>
  <si>
    <t>ramirha01</t>
  </si>
  <si>
    <t>santaca01</t>
  </si>
  <si>
    <t>*3/D9</t>
  </si>
  <si>
    <t>semiema01</t>
  </si>
  <si>
    <t>zuninmi01</t>
  </si>
  <si>
    <t>Vs RHP</t>
  </si>
  <si>
    <t>garcigr01</t>
  </si>
  <si>
    <t>546</t>
  </si>
  <si>
    <t>Pitcher</t>
  </si>
  <si>
    <t>H/9</t>
  </si>
  <si>
    <t>HR/9</t>
  </si>
  <si>
    <t>BB/9</t>
  </si>
  <si>
    <t>K/9</t>
  </si>
  <si>
    <t>K/W</t>
  </si>
  <si>
    <t>uriasju01</t>
  </si>
  <si>
    <t>barreja01</t>
  </si>
  <si>
    <t>harriwi10</t>
  </si>
  <si>
    <t>Sanchez, Yolmer</t>
  </si>
  <si>
    <t>sanchca01</t>
  </si>
  <si>
    <t>45/D69</t>
  </si>
  <si>
    <t>cabremi01</t>
  </si>
  <si>
    <t>crawfbr01</t>
  </si>
  <si>
    <t>Sf 4, Oak 6, Sd 5, Laa 7</t>
  </si>
  <si>
    <t>-1(19)</t>
  </si>
  <si>
    <t>Mil 1 (19)</t>
  </si>
  <si>
    <t>-1,4,7</t>
  </si>
  <si>
    <t>Bob Regnell</t>
  </si>
  <si>
    <t>twinstimberwolves@yahoo.com</t>
  </si>
  <si>
    <t>920-621-8666</t>
  </si>
  <si>
    <t>TEAM OWNERSHIP INFORMATION  11/25/17</t>
  </si>
  <si>
    <t>Zorbrist, Ben</t>
  </si>
  <si>
    <t xml:space="preserve">Cosart, Jarred </t>
  </si>
  <si>
    <t>VS LHP</t>
  </si>
  <si>
    <t>vs RHP</t>
  </si>
  <si>
    <t>Lowrie, Jed</t>
  </si>
  <si>
    <t>lowrije01</t>
  </si>
  <si>
    <t>*4D/5</t>
  </si>
  <si>
    <t>Mancini, Trey</t>
  </si>
  <si>
    <t>mancitr01</t>
  </si>
  <si>
    <t>73D/9</t>
  </si>
  <si>
    <t>Gurriel, Yuli</t>
  </si>
  <si>
    <t>gurriyu01</t>
  </si>
  <si>
    <t>*3/5D4</t>
  </si>
  <si>
    <t>Taylor, Chris</t>
  </si>
  <si>
    <t>tayloch03</t>
  </si>
  <si>
    <t>8746/5</t>
  </si>
  <si>
    <t>Gamel, Ben</t>
  </si>
  <si>
    <t>gamelbe01</t>
  </si>
  <si>
    <t>*79/3</t>
  </si>
  <si>
    <t>Margot, Manuel</t>
  </si>
  <si>
    <t>margoma01</t>
  </si>
  <si>
    <t>Bellinger, Cody</t>
  </si>
  <si>
    <t>bellico01</t>
  </si>
  <si>
    <t>37/98D</t>
  </si>
  <si>
    <t>Thames, Eric</t>
  </si>
  <si>
    <t>thameer01</t>
  </si>
  <si>
    <t>37/9D</t>
  </si>
  <si>
    <t>Renfroe, Hunter</t>
  </si>
  <si>
    <t>renfrhu01</t>
  </si>
  <si>
    <t>DeJong, Paul</t>
  </si>
  <si>
    <t>dejonpa01</t>
  </si>
  <si>
    <t>64</t>
  </si>
  <si>
    <t>Davidson, Matt</t>
  </si>
  <si>
    <t>davidma02</t>
  </si>
  <si>
    <t>D53</t>
  </si>
  <si>
    <t>martivi01</t>
  </si>
  <si>
    <t>D</t>
  </si>
  <si>
    <t>Bonifacio, Jorge</t>
  </si>
  <si>
    <t>bonifjo01</t>
  </si>
  <si>
    <t>9/7D8</t>
  </si>
  <si>
    <t>Happ, Ian</t>
  </si>
  <si>
    <t>happia01</t>
  </si>
  <si>
    <t>8479/5</t>
  </si>
  <si>
    <t>Pina, Manny</t>
  </si>
  <si>
    <t>pinama01</t>
  </si>
  <si>
    <t>Williams, Nick</t>
  </si>
  <si>
    <t>willini01</t>
  </si>
  <si>
    <t>987/D</t>
  </si>
  <si>
    <t>Pirela, Jose</t>
  </si>
  <si>
    <t>pireljo01</t>
  </si>
  <si>
    <t>7/439D5</t>
  </si>
  <si>
    <t>Hernandez, Gorkys</t>
  </si>
  <si>
    <t>hernago01</t>
  </si>
  <si>
    <t>*789</t>
  </si>
  <si>
    <t>Asuaje, Carlos</t>
  </si>
  <si>
    <t>asuajca01</t>
  </si>
  <si>
    <t>4/3</t>
  </si>
  <si>
    <t>Engel, Adam</t>
  </si>
  <si>
    <t>engelad01</t>
  </si>
  <si>
    <t>Garcia, Leury</t>
  </si>
  <si>
    <t>garcile02</t>
  </si>
  <si>
    <t>87/946</t>
  </si>
  <si>
    <t>Zimmer, Bradley</t>
  </si>
  <si>
    <t>zimmebr01</t>
  </si>
  <si>
    <t>Hernandez, Enrique</t>
  </si>
  <si>
    <t>hernaen02</t>
  </si>
  <si>
    <t>87695/43D</t>
  </si>
  <si>
    <t>Chapman, Matt</t>
  </si>
  <si>
    <t>chapmma01</t>
  </si>
  <si>
    <t>Pinder, Chad</t>
  </si>
  <si>
    <t>pindech01</t>
  </si>
  <si>
    <t>964/8D7</t>
  </si>
  <si>
    <t>Jackson, Austin</t>
  </si>
  <si>
    <t>jacksau01</t>
  </si>
  <si>
    <t>Aguilar, Jesus</t>
  </si>
  <si>
    <t>aguilje01</t>
  </si>
  <si>
    <t>3/D5</t>
  </si>
  <si>
    <t>Smith, Kevan</t>
  </si>
  <si>
    <t>smithke04</t>
  </si>
  <si>
    <t>Iannetta, Chris</t>
  </si>
  <si>
    <t>iannech01</t>
  </si>
  <si>
    <t>Martinez, Jose</t>
  </si>
  <si>
    <t>martijo08</t>
  </si>
  <si>
    <t>379/D</t>
  </si>
  <si>
    <t>Motter, Taylor</t>
  </si>
  <si>
    <t>motteta01</t>
  </si>
  <si>
    <t>6437/59D</t>
  </si>
  <si>
    <t>Goodwin, Brian</t>
  </si>
  <si>
    <t>goodwbr01</t>
  </si>
  <si>
    <t>Sogard, Eric</t>
  </si>
  <si>
    <t>sogarer01</t>
  </si>
  <si>
    <t>46/57</t>
  </si>
  <si>
    <t>Presley, Alex</t>
  </si>
  <si>
    <t>preslal01</t>
  </si>
  <si>
    <t>Camargo, Johan</t>
  </si>
  <si>
    <t>camarjo01</t>
  </si>
  <si>
    <t>56/47</t>
  </si>
  <si>
    <t>Riddle, JT</t>
  </si>
  <si>
    <t>riddljt01</t>
  </si>
  <si>
    <t>Devers, Rafael</t>
  </si>
  <si>
    <t>deverra01</t>
  </si>
  <si>
    <t>Barnes, Austin</t>
  </si>
  <si>
    <t>barneau01</t>
  </si>
  <si>
    <t>24/5D</t>
  </si>
  <si>
    <t>Robertson, Daniel</t>
  </si>
  <si>
    <t>roberda10</t>
  </si>
  <si>
    <t>465/D7</t>
  </si>
  <si>
    <t>Albies, Ozzie</t>
  </si>
  <si>
    <t>albieoz01</t>
  </si>
  <si>
    <t>Hanson, Alen</t>
  </si>
  <si>
    <t>hansoal01</t>
  </si>
  <si>
    <t>498/7D56</t>
  </si>
  <si>
    <t>Osuna, Jose</t>
  </si>
  <si>
    <t>osunajo01</t>
  </si>
  <si>
    <t>Cordoba, Allen</t>
  </si>
  <si>
    <t>cordoal01</t>
  </si>
  <si>
    <t>76/8594</t>
  </si>
  <si>
    <t>Moncada, Yoan</t>
  </si>
  <si>
    <t>moncayo01</t>
  </si>
  <si>
    <t>tomlike01</t>
  </si>
  <si>
    <t>546/7</t>
  </si>
  <si>
    <t>Olson, Matt</t>
  </si>
  <si>
    <t>olsonma02</t>
  </si>
  <si>
    <t>39</t>
  </si>
  <si>
    <t>Diaz, Elias</t>
  </si>
  <si>
    <t>diazel01</t>
  </si>
  <si>
    <t>Moore, Tyler</t>
  </si>
  <si>
    <t>moorety01</t>
  </si>
  <si>
    <t>3/79</t>
  </si>
  <si>
    <t>Gimenez, Chris</t>
  </si>
  <si>
    <t>gimench01</t>
  </si>
  <si>
    <t>2/3175D</t>
  </si>
  <si>
    <t>Mathis, Jeff</t>
  </si>
  <si>
    <t>mathije01</t>
  </si>
  <si>
    <t>Nava, Daniel</t>
  </si>
  <si>
    <t>navada01</t>
  </si>
  <si>
    <t>7/93D</t>
  </si>
  <si>
    <t>Valaika, Pat</t>
  </si>
  <si>
    <t>valaipa01</t>
  </si>
  <si>
    <t>65/437D</t>
  </si>
  <si>
    <t>Norris, Derek</t>
  </si>
  <si>
    <t>norride01</t>
  </si>
  <si>
    <t>Kivlehan, Patrick</t>
  </si>
  <si>
    <t>kivlepa01</t>
  </si>
  <si>
    <t>937/58</t>
  </si>
  <si>
    <t>Sucre, Jesus</t>
  </si>
  <si>
    <t>sucreje01</t>
  </si>
  <si>
    <t>2/1</t>
  </si>
  <si>
    <t>Hicks, John</t>
  </si>
  <si>
    <t>hicksjo02</t>
  </si>
  <si>
    <t>32D</t>
  </si>
  <si>
    <t>Knapp, Andrew</t>
  </si>
  <si>
    <t>knappan01</t>
  </si>
  <si>
    <t>Marrero, Deven</t>
  </si>
  <si>
    <t>marrede01</t>
  </si>
  <si>
    <t>54/63</t>
  </si>
  <si>
    <t>Hoskins, Rhys</t>
  </si>
  <si>
    <t>hoskirh01</t>
  </si>
  <si>
    <t>73</t>
  </si>
  <si>
    <t>Smith, Dominic</t>
  </si>
  <si>
    <t>smithdo02</t>
  </si>
  <si>
    <t>Machado, Dixon</t>
  </si>
  <si>
    <t>machadi01</t>
  </si>
  <si>
    <t>64/D5</t>
  </si>
  <si>
    <t>Rosario, Amed</t>
  </si>
  <si>
    <t>rosaram01</t>
  </si>
  <si>
    <t>Blash, Jabari</t>
  </si>
  <si>
    <t>blashja01</t>
  </si>
  <si>
    <t>97</t>
  </si>
  <si>
    <t>Adrianza, Ehire</t>
  </si>
  <si>
    <t>adriaeh01</t>
  </si>
  <si>
    <t>67/453D</t>
  </si>
  <si>
    <t>Tapia, Raimel</t>
  </si>
  <si>
    <t>tapiara01</t>
  </si>
  <si>
    <t>Diaz, Yandy</t>
  </si>
  <si>
    <t>diazya01</t>
  </si>
  <si>
    <t>5/D7</t>
  </si>
  <si>
    <t>Urshela, Giovanny</t>
  </si>
  <si>
    <t>urshegi01</t>
  </si>
  <si>
    <t>5/463</t>
  </si>
  <si>
    <t>Jones, Ryder</t>
  </si>
  <si>
    <t>jonesry01</t>
  </si>
  <si>
    <t>35/7</t>
  </si>
  <si>
    <t>Ruiz, Rio</t>
  </si>
  <si>
    <t>ruizri01</t>
  </si>
  <si>
    <t>Fisher, Derek</t>
  </si>
  <si>
    <t>fishede01</t>
  </si>
  <si>
    <t>79/8D</t>
  </si>
  <si>
    <t>Brugman, Jaycob</t>
  </si>
  <si>
    <t>brugmja01</t>
  </si>
  <si>
    <t>Delmonico, Nick</t>
  </si>
  <si>
    <t>delmoni01</t>
  </si>
  <si>
    <t>7D/3</t>
  </si>
  <si>
    <t>Jones, JaCoby</t>
  </si>
  <si>
    <t>jonesja07</t>
  </si>
  <si>
    <t>8/D9</t>
  </si>
  <si>
    <t>Lobaton, Jose</t>
  </si>
  <si>
    <t>lobatjo01</t>
  </si>
  <si>
    <t>Sanchez, Hector</t>
  </si>
  <si>
    <t>sanchhe01</t>
  </si>
  <si>
    <t>Fuentes, Rey</t>
  </si>
  <si>
    <t>fuentre01</t>
  </si>
  <si>
    <t>Frazier, Clint</t>
  </si>
  <si>
    <t>frazicl01</t>
  </si>
  <si>
    <t>Candelario, Jeimer</t>
  </si>
  <si>
    <t>candeje01</t>
  </si>
  <si>
    <t>Arroyo, Christian</t>
  </si>
  <si>
    <t>arroych01</t>
  </si>
  <si>
    <t>56/4</t>
  </si>
  <si>
    <t>La Stella, Tommy</t>
  </si>
  <si>
    <t>lasteto01</t>
  </si>
  <si>
    <t>45/3</t>
  </si>
  <si>
    <t>Torrens, Luis</t>
  </si>
  <si>
    <t>torrelu01</t>
  </si>
  <si>
    <t>Rasmus, Colby</t>
  </si>
  <si>
    <t>rasmuco01</t>
  </si>
  <si>
    <t>7/9D8</t>
  </si>
  <si>
    <t>Winker, Jesse</t>
  </si>
  <si>
    <t>winkeje01</t>
  </si>
  <si>
    <t>9/D7</t>
  </si>
  <si>
    <t>Moroff, Max</t>
  </si>
  <si>
    <t>morofma01</t>
  </si>
  <si>
    <t>46/5</t>
  </si>
  <si>
    <t>Powell, Boog</t>
  </si>
  <si>
    <t>powelbo02</t>
  </si>
  <si>
    <t>8/D79</t>
  </si>
  <si>
    <t>Slater, Austin</t>
  </si>
  <si>
    <t>slateau01</t>
  </si>
  <si>
    <t>7/958</t>
  </si>
  <si>
    <t>Voit, Luke</t>
  </si>
  <si>
    <t>voitlu01</t>
  </si>
  <si>
    <t>Reynolds, Matt</t>
  </si>
  <si>
    <t>reynoma03</t>
  </si>
  <si>
    <t>56/4739</t>
  </si>
  <si>
    <t>Tejada, Ruben</t>
  </si>
  <si>
    <t>tejadru01</t>
  </si>
  <si>
    <t>6/54</t>
  </si>
  <si>
    <t>Garneau, Dustin</t>
  </si>
  <si>
    <t>garnedu01</t>
  </si>
  <si>
    <t>Gonzalez, Erik</t>
  </si>
  <si>
    <t>gonzaer01</t>
  </si>
  <si>
    <t>46/5D7</t>
  </si>
  <si>
    <t>younger03</t>
  </si>
  <si>
    <t>78/D9</t>
  </si>
  <si>
    <t>Adams, Lane</t>
  </si>
  <si>
    <t>adamsla01</t>
  </si>
  <si>
    <t>Alfaro, Jorge</t>
  </si>
  <si>
    <t>alfarjo01</t>
  </si>
  <si>
    <t>Robinson, Drew</t>
  </si>
  <si>
    <t>robindr01</t>
  </si>
  <si>
    <t>57/468D</t>
  </si>
  <si>
    <t>Rutledge, Josh</t>
  </si>
  <si>
    <t>rutlejo01</t>
  </si>
  <si>
    <t>54/3</t>
  </si>
  <si>
    <t>Alcantara, Arismendy</t>
  </si>
  <si>
    <t>alcanar01</t>
  </si>
  <si>
    <t>4/89657</t>
  </si>
  <si>
    <t>Garcia, Willy</t>
  </si>
  <si>
    <t>garciwi01</t>
  </si>
  <si>
    <t>978/D</t>
  </si>
  <si>
    <t>Telis, Tomas</t>
  </si>
  <si>
    <t>telisto01</t>
  </si>
  <si>
    <t>3/2</t>
  </si>
  <si>
    <t>Cowart, Kaleb</t>
  </si>
  <si>
    <t>cowarka01</t>
  </si>
  <si>
    <t>Gentry, Craig</t>
  </si>
  <si>
    <t>gentrcr01</t>
  </si>
  <si>
    <t>Hanigan, Ryan</t>
  </si>
  <si>
    <t>hanigry01</t>
  </si>
  <si>
    <t>Granite, Zack</t>
  </si>
  <si>
    <t>graniza01</t>
  </si>
  <si>
    <t>8/7D9</t>
  </si>
  <si>
    <t>Cordero, Franchy</t>
  </si>
  <si>
    <t>cordefr02</t>
  </si>
  <si>
    <t>Kelly, Ty</t>
  </si>
  <si>
    <t>kellyty01</t>
  </si>
  <si>
    <t>4/7598</t>
  </si>
  <si>
    <t>Perkins, Cameron</t>
  </si>
  <si>
    <t>perkica01</t>
  </si>
  <si>
    <t>79/83</t>
  </si>
  <si>
    <t>Refsnyder, Rob</t>
  </si>
  <si>
    <t>refsnro01</t>
  </si>
  <si>
    <t>47/3D9</t>
  </si>
  <si>
    <t>Phillips, Brett</t>
  </si>
  <si>
    <t>phillbr02</t>
  </si>
  <si>
    <t>8/97</t>
  </si>
  <si>
    <t>Aviles, Mike</t>
  </si>
  <si>
    <t>avilemi01</t>
  </si>
  <si>
    <t>6/4539</t>
  </si>
  <si>
    <t>Bader, Harrison</t>
  </si>
  <si>
    <t>baderha01</t>
  </si>
  <si>
    <t>Anderson, Brian</t>
  </si>
  <si>
    <t>anderbr06</t>
  </si>
  <si>
    <t>Graterol, Juan</t>
  </si>
  <si>
    <t>grateju01</t>
  </si>
  <si>
    <t>Adduci, Jim</t>
  </si>
  <si>
    <t>adducji02</t>
  </si>
  <si>
    <t>9/D</t>
  </si>
  <si>
    <t>Turner, Stuart</t>
  </si>
  <si>
    <t>turnest01</t>
  </si>
  <si>
    <t>Robertson, Dan</t>
  </si>
  <si>
    <t>roberda09</t>
  </si>
  <si>
    <t>Peterson, Shane</t>
  </si>
  <si>
    <t>petersh01</t>
  </si>
  <si>
    <t>Luplow, Jordan</t>
  </si>
  <si>
    <t>luplojo01</t>
  </si>
  <si>
    <t>Stassi, Brock</t>
  </si>
  <si>
    <t>stassbr01</t>
  </si>
  <si>
    <t>3/7</t>
  </si>
  <si>
    <t>Cecchini, Gavin</t>
  </si>
  <si>
    <t>cecchga02</t>
  </si>
  <si>
    <t>Travis, Sam</t>
  </si>
  <si>
    <t>travisa01</t>
  </si>
  <si>
    <t>Coghlan, Chris</t>
  </si>
  <si>
    <t>coghlch01</t>
  </si>
  <si>
    <t>5/74D</t>
  </si>
  <si>
    <t>Heisey, Chris</t>
  </si>
  <si>
    <t>heisech01</t>
  </si>
  <si>
    <t>7/9</t>
  </si>
  <si>
    <t>Torres, Ramon</t>
  </si>
  <si>
    <t>torrera01</t>
  </si>
  <si>
    <t>45/6</t>
  </si>
  <si>
    <t>Hoying, Jared</t>
  </si>
  <si>
    <t>hoyinja01</t>
  </si>
  <si>
    <t>Barreto, Franklin</t>
  </si>
  <si>
    <t>barrefr02</t>
  </si>
  <si>
    <t>64/D</t>
  </si>
  <si>
    <t>Fryer, Eric</t>
  </si>
  <si>
    <t>fryerer01</t>
  </si>
  <si>
    <t>Sanchez, Adrian</t>
  </si>
  <si>
    <t>sanchad01</t>
  </si>
  <si>
    <t>4/65</t>
  </si>
  <si>
    <t>Crawford, J.P.</t>
  </si>
  <si>
    <t>crawfjp01</t>
  </si>
  <si>
    <t>5/64</t>
  </si>
  <si>
    <t>Kelly, Carson</t>
  </si>
  <si>
    <t>kellyca02</t>
  </si>
  <si>
    <t>Urena, Richard</t>
  </si>
  <si>
    <t>urenari01</t>
  </si>
  <si>
    <t>6/4</t>
  </si>
  <si>
    <t>Coleman, Dusty</t>
  </si>
  <si>
    <t>colemdu01</t>
  </si>
  <si>
    <t>Nicholas, Brett</t>
  </si>
  <si>
    <t>nichobr01</t>
  </si>
  <si>
    <t>Davis, J.D.</t>
  </si>
  <si>
    <t>davisjd01</t>
  </si>
  <si>
    <t>5/31</t>
  </si>
  <si>
    <t>De Aza, Alejandro</t>
  </si>
  <si>
    <t>deazaal01</t>
  </si>
  <si>
    <t>97/8</t>
  </si>
  <si>
    <t>Navarro, Efren</t>
  </si>
  <si>
    <t>navaref01</t>
  </si>
  <si>
    <t>whitety01</t>
  </si>
  <si>
    <t>3/471</t>
  </si>
  <si>
    <t>Freeman, Mike</t>
  </si>
  <si>
    <t>freemmi01</t>
  </si>
  <si>
    <t>6/435D1</t>
  </si>
  <si>
    <t>Hays, Austin</t>
  </si>
  <si>
    <t>haysau01</t>
  </si>
  <si>
    <t>9/8</t>
  </si>
  <si>
    <t>Sierra, Magneuris</t>
  </si>
  <si>
    <t>sierrma01</t>
  </si>
  <si>
    <t>/987</t>
  </si>
  <si>
    <t>Caratini, Victor</t>
  </si>
  <si>
    <t>caratvi01</t>
  </si>
  <si>
    <t>2/379</t>
  </si>
  <si>
    <t>Ervin, Phil</t>
  </si>
  <si>
    <t>ervinph01</t>
  </si>
  <si>
    <t>/879</t>
  </si>
  <si>
    <t>Wade, Tyler</t>
  </si>
  <si>
    <t>wadety01</t>
  </si>
  <si>
    <t>4/679D</t>
  </si>
  <si>
    <t>Asche, Cody</t>
  </si>
  <si>
    <t>ascheco01</t>
  </si>
  <si>
    <t>D/357</t>
  </si>
  <si>
    <t>Stevenson, Andrew</t>
  </si>
  <si>
    <t>stevean01</t>
  </si>
  <si>
    <t>gutiefr01</t>
  </si>
  <si>
    <t>Lin, Tzu-Wei</t>
  </si>
  <si>
    <t>lintz02</t>
  </si>
  <si>
    <t>4/56D</t>
  </si>
  <si>
    <t>Lopez, Rafael</t>
  </si>
  <si>
    <t>lopezra02</t>
  </si>
  <si>
    <t>Ngoepe, Gift</t>
  </si>
  <si>
    <t>ngoepgi01</t>
  </si>
  <si>
    <t>Hwang, Jae-gyun</t>
  </si>
  <si>
    <t>hwangja01</t>
  </si>
  <si>
    <t>Taijeron, Travis</t>
  </si>
  <si>
    <t>taijetr01</t>
  </si>
  <si>
    <t>Decker, Jaff</t>
  </si>
  <si>
    <t>deckeja01</t>
  </si>
  <si>
    <t>Calixte, Orlando</t>
  </si>
  <si>
    <t>calixor01</t>
  </si>
  <si>
    <t>/75698D</t>
  </si>
  <si>
    <t>Brinson, Lewis</t>
  </si>
  <si>
    <t>brinsle01</t>
  </si>
  <si>
    <t>/87</t>
  </si>
  <si>
    <t>Florimon, Pedro</t>
  </si>
  <si>
    <t>floripe01</t>
  </si>
  <si>
    <t>/896457</t>
  </si>
  <si>
    <t>Garver, Mitch</t>
  </si>
  <si>
    <t>garvemi01</t>
  </si>
  <si>
    <t>2/D37</t>
  </si>
  <si>
    <t>Mejia, Alex</t>
  </si>
  <si>
    <t>mejiaal01</t>
  </si>
  <si>
    <t>kozmape01</t>
  </si>
  <si>
    <t>56/43</t>
  </si>
  <si>
    <t>Cooper, Garrett</t>
  </si>
  <si>
    <t>coopega03</t>
  </si>
  <si>
    <t>Soto, Geovany</t>
  </si>
  <si>
    <t>sotoge01</t>
  </si>
  <si>
    <t>Liriano, Rymer</t>
  </si>
  <si>
    <t>liriary01</t>
  </si>
  <si>
    <t>Van Slyke, Scott</t>
  </si>
  <si>
    <t>vanslsc01</t>
  </si>
  <si>
    <t>7/389</t>
  </si>
  <si>
    <t>Featherston, Taylor</t>
  </si>
  <si>
    <t>feathta01</t>
  </si>
  <si>
    <t>4/635</t>
  </si>
  <si>
    <t>Bonifacio, Emilio</t>
  </si>
  <si>
    <t>bonifem01</t>
  </si>
  <si>
    <t>/798</t>
  </si>
  <si>
    <t>Marrero, Chris</t>
  </si>
  <si>
    <t>marrech01</t>
  </si>
  <si>
    <t>Middlebrooks, Will</t>
  </si>
  <si>
    <t>middlwi01</t>
  </si>
  <si>
    <t>Moncrief, Carlos</t>
  </si>
  <si>
    <t>moncrca01</t>
  </si>
  <si>
    <t>9/7</t>
  </si>
  <si>
    <t>Kemp, Tony</t>
  </si>
  <si>
    <t>kempto01</t>
  </si>
  <si>
    <t>Martinez, Michael</t>
  </si>
  <si>
    <t>martimi02</t>
  </si>
  <si>
    <t>4/58D716</t>
  </si>
  <si>
    <t>May, Jacob</t>
  </si>
  <si>
    <t>mayja02</t>
  </si>
  <si>
    <t>morsemi01</t>
  </si>
  <si>
    <t>Allen, Greg</t>
  </si>
  <si>
    <t>allengr01</t>
  </si>
  <si>
    <t>Calhoun, Willie</t>
  </si>
  <si>
    <t>calhowi01</t>
  </si>
  <si>
    <t>Ethier, Andre</t>
  </si>
  <si>
    <t>ethiean01</t>
  </si>
  <si>
    <t>/7</t>
  </si>
  <si>
    <t>Puello, Cesar</t>
  </si>
  <si>
    <t>puellce01</t>
  </si>
  <si>
    <t>/7D9</t>
  </si>
  <si>
    <t>Eibner, Brett</t>
  </si>
  <si>
    <t>eibnebr01</t>
  </si>
  <si>
    <t>/789</t>
  </si>
  <si>
    <t>Evans, Phillip</t>
  </si>
  <si>
    <t>evansph01</t>
  </si>
  <si>
    <t>/54</t>
  </si>
  <si>
    <t>Gomez, Miguel</t>
  </si>
  <si>
    <t>gomezmi01</t>
  </si>
  <si>
    <t>Villanueva, Christian</t>
  </si>
  <si>
    <t>villach01</t>
  </si>
  <si>
    <t>/5</t>
  </si>
  <si>
    <t>Brantly, Rob</t>
  </si>
  <si>
    <t>brantro01</t>
  </si>
  <si>
    <t>/2D1</t>
  </si>
  <si>
    <t>Robinson, Shane</t>
  </si>
  <si>
    <t>robinsh01</t>
  </si>
  <si>
    <t>/987D</t>
  </si>
  <si>
    <t>Santander, Anthony</t>
  </si>
  <si>
    <t>santaan02</t>
  </si>
  <si>
    <t>Holaday, Bryan</t>
  </si>
  <si>
    <t>holadbr01</t>
  </si>
  <si>
    <t>2/4D</t>
  </si>
  <si>
    <t>Severino, Pedro</t>
  </si>
  <si>
    <t>severpe01</t>
  </si>
  <si>
    <t>Cardullo, Stephen</t>
  </si>
  <si>
    <t>cardust01</t>
  </si>
  <si>
    <t>/79</t>
  </si>
  <si>
    <t>Gosewisch, Tuffy</t>
  </si>
  <si>
    <t>gosewtu01</t>
  </si>
  <si>
    <t>Vogelbach, Daniel</t>
  </si>
  <si>
    <t>vogelda01</t>
  </si>
  <si>
    <t>Bostick, Christopher</t>
  </si>
  <si>
    <t>bostich01</t>
  </si>
  <si>
    <t>/47</t>
  </si>
  <si>
    <t>Smith, Dwight</t>
  </si>
  <si>
    <t>smithdw02</t>
  </si>
  <si>
    <t>Tauchman, Mike</t>
  </si>
  <si>
    <t>tauchmi01</t>
  </si>
  <si>
    <t>Janish, Paul</t>
  </si>
  <si>
    <t>janispa01</t>
  </si>
  <si>
    <t>Nieuwenhuis, Kirk</t>
  </si>
  <si>
    <t>nieuwki01</t>
  </si>
  <si>
    <t>.---</t>
  </si>
  <si>
    <t>Bautista, Rafael</t>
  </si>
  <si>
    <t>bautira01</t>
  </si>
  <si>
    <t>Negron, Kristopher</t>
  </si>
  <si>
    <t>negrokr01</t>
  </si>
  <si>
    <t>/7634</t>
  </si>
  <si>
    <t>Gallagher, Cam</t>
  </si>
  <si>
    <t>gallaca01</t>
  </si>
  <si>
    <t>Murphy, Tom</t>
  </si>
  <si>
    <t>murphto04</t>
  </si>
  <si>
    <t>Robles, Victor</t>
  </si>
  <si>
    <t>roblevi01</t>
  </si>
  <si>
    <t>Stassi, Max</t>
  </si>
  <si>
    <t>stassma01</t>
  </si>
  <si>
    <t>2/D3</t>
  </si>
  <si>
    <t>Verdugo, Alex</t>
  </si>
  <si>
    <t>verdual01</t>
  </si>
  <si>
    <t>Stubbs, Drew</t>
  </si>
  <si>
    <t>stubbdr01</t>
  </si>
  <si>
    <t>Farmer, Kyle</t>
  </si>
  <si>
    <t>farmeky01</t>
  </si>
  <si>
    <t>/523</t>
  </si>
  <si>
    <t>Fontana, Nolan</t>
  </si>
  <si>
    <t>fontano01</t>
  </si>
  <si>
    <t>/4D</t>
  </si>
  <si>
    <t>Hannemann, Jacob</t>
  </si>
  <si>
    <t>hanneja01</t>
  </si>
  <si>
    <t>/8D7</t>
  </si>
  <si>
    <t>Segedin, Rob</t>
  </si>
  <si>
    <t>segedro01</t>
  </si>
  <si>
    <t>/357</t>
  </si>
  <si>
    <t>McMahon, Ryan</t>
  </si>
  <si>
    <t>mcmahry01</t>
  </si>
  <si>
    <t>/345</t>
  </si>
  <si>
    <t>Higashioka, Kyle</t>
  </si>
  <si>
    <t>higasky01</t>
  </si>
  <si>
    <t>Sisco, Chance</t>
  </si>
  <si>
    <t>siscoch01</t>
  </si>
  <si>
    <t>Beckham, Gordon</t>
  </si>
  <si>
    <t>beckhgo01</t>
  </si>
  <si>
    <t>/465</t>
  </si>
  <si>
    <t>Freitas, David</t>
  </si>
  <si>
    <t>freitda01</t>
  </si>
  <si>
    <t>Goodrum, Niko</t>
  </si>
  <si>
    <t>goodrni01</t>
  </si>
  <si>
    <t>/4D9</t>
  </si>
  <si>
    <t>Smith, Tyler</t>
  </si>
  <si>
    <t>smithty01</t>
  </si>
  <si>
    <t>/64D</t>
  </si>
  <si>
    <t>Williams, Mason</t>
  </si>
  <si>
    <t>willima10</t>
  </si>
  <si>
    <t>Choi, Ji-Man</t>
  </si>
  <si>
    <t>choiji01</t>
  </si>
  <si>
    <t>/3</t>
  </si>
  <si>
    <t>Nunez, Renato</t>
  </si>
  <si>
    <t>nunezre01</t>
  </si>
  <si>
    <t>/7D5</t>
  </si>
  <si>
    <t>Huffman, Chad</t>
  </si>
  <si>
    <t>huffmch01</t>
  </si>
  <si>
    <t>/D9</t>
  </si>
  <si>
    <t>Stallings, Jacob</t>
  </si>
  <si>
    <t>stallja01</t>
  </si>
  <si>
    <t>Zagunis, Mark</t>
  </si>
  <si>
    <t>zagunma01</t>
  </si>
  <si>
    <t>/9</t>
  </si>
  <si>
    <t>Culberson, Charlie</t>
  </si>
  <si>
    <t>culbech01</t>
  </si>
  <si>
    <t>6/45</t>
  </si>
  <si>
    <t>Davis, Taylor</t>
  </si>
  <si>
    <t>davista01</t>
  </si>
  <si>
    <t>/352</t>
  </si>
  <si>
    <t>Federowicz, Tim</t>
  </si>
  <si>
    <t>federti01</t>
  </si>
  <si>
    <t>/23</t>
  </si>
  <si>
    <t>Mejia, Francisco</t>
  </si>
  <si>
    <t>mejiafr01</t>
  </si>
  <si>
    <t>/D2</t>
  </si>
  <si>
    <t>Ohlman, Mike</t>
  </si>
  <si>
    <t>ohlmami01</t>
  </si>
  <si>
    <t>Vargas, Ildemaro</t>
  </si>
  <si>
    <t>vargail01</t>
  </si>
  <si>
    <t>/45</t>
  </si>
  <si>
    <t>Wendle, Joey</t>
  </si>
  <si>
    <t>wendljo01</t>
  </si>
  <si>
    <t>Jimenez, A.J.</t>
  </si>
  <si>
    <t>jimenaj01</t>
  </si>
  <si>
    <t>Ortiz, Daniel</t>
  </si>
  <si>
    <t>ortizda02</t>
  </si>
  <si>
    <t>/978</t>
  </si>
  <si>
    <t>Walker, Christian</t>
  </si>
  <si>
    <t>walkech02</t>
  </si>
  <si>
    <t>Lavarnway, Ryan</t>
  </si>
  <si>
    <t>lavarry01</t>
  </si>
  <si>
    <t>Moran, Colin</t>
  </si>
  <si>
    <t>moranco01</t>
  </si>
  <si>
    <t>/356</t>
  </si>
  <si>
    <t>Read, Raudy</t>
  </si>
  <si>
    <t>readra01</t>
  </si>
  <si>
    <t>Wallach, Chad</t>
  </si>
  <si>
    <t>wallach01</t>
  </si>
  <si>
    <t>Gale, Rocky</t>
  </si>
  <si>
    <t>galero01</t>
  </si>
  <si>
    <t>Johnson, Micah</t>
  </si>
  <si>
    <t>johnsmi04</t>
  </si>
  <si>
    <t>Nido, Tomas</t>
  </si>
  <si>
    <t>nidoto01</t>
  </si>
  <si>
    <t>Pena, Francisco</t>
  </si>
  <si>
    <t>penafr01</t>
  </si>
  <si>
    <t>Valera, Breyvic</t>
  </si>
  <si>
    <t>valerbr01</t>
  </si>
  <si>
    <t>Marjama, Mike</t>
  </si>
  <si>
    <t>marjami01</t>
  </si>
  <si>
    <t>Selsky, Steve</t>
  </si>
  <si>
    <t>selskst01</t>
  </si>
  <si>
    <t>/5D8</t>
  </si>
  <si>
    <t>Vincej, Zach</t>
  </si>
  <si>
    <t>vinceza01</t>
  </si>
  <si>
    <t>/64</t>
  </si>
  <si>
    <t>Alford, Anthony</t>
  </si>
  <si>
    <t>alforan01</t>
  </si>
  <si>
    <t>Flores, Ramon</t>
  </si>
  <si>
    <t>florera02</t>
  </si>
  <si>
    <t>Lombardozzi, Steve</t>
  </si>
  <si>
    <t>lombast02</t>
  </si>
  <si>
    <t>Andujar, Miguel</t>
  </si>
  <si>
    <t>andujmi01</t>
  </si>
  <si>
    <t>/5D</t>
  </si>
  <si>
    <t>Dickson, O'Koyea</t>
  </si>
  <si>
    <t>dicksok01</t>
  </si>
  <si>
    <t>LaMarre, Ryan</t>
  </si>
  <si>
    <t>lamarry01</t>
  </si>
  <si>
    <t>/8</t>
  </si>
  <si>
    <t>Washington, David</t>
  </si>
  <si>
    <t>washida01</t>
  </si>
  <si>
    <t>/9D</t>
  </si>
  <si>
    <t>Ceciliani, Darrell</t>
  </si>
  <si>
    <t>cecilda01</t>
  </si>
  <si>
    <t>Reinheimer, Jack</t>
  </si>
  <si>
    <t>reinhja01</t>
  </si>
  <si>
    <t>/6</t>
  </si>
  <si>
    <t>Gore, Terrance</t>
  </si>
  <si>
    <t>gorete01</t>
  </si>
  <si>
    <t>/D7</t>
  </si>
  <si>
    <t>Berry, Quintin</t>
  </si>
  <si>
    <t>berryqu01</t>
  </si>
  <si>
    <t>/78</t>
  </si>
  <si>
    <t>Green, Grant</t>
  </si>
  <si>
    <t>greengr01</t>
  </si>
  <si>
    <t>Parmley, Ian</t>
  </si>
  <si>
    <t>parmlia01</t>
  </si>
  <si>
    <t>Rosario, Alberto</t>
  </si>
  <si>
    <t>rosaral01</t>
  </si>
  <si>
    <t>Kratz, Erik</t>
  </si>
  <si>
    <t>kratzer01</t>
  </si>
  <si>
    <t>Rivera, Yadiel</t>
  </si>
  <si>
    <t>riverya01</t>
  </si>
  <si>
    <t>Bormann, John</t>
  </si>
  <si>
    <t>bormajo01</t>
  </si>
  <si>
    <t>Locastro, Tim</t>
  </si>
  <si>
    <t>locasti01</t>
  </si>
  <si>
    <t>Sanchez, Tony</t>
  </si>
  <si>
    <t>sanchto01</t>
  </si>
  <si>
    <t>Fowler, Dustin</t>
  </si>
  <si>
    <t>fowledu01</t>
  </si>
  <si>
    <t>vs LHB</t>
  </si>
  <si>
    <t>vs RHB</t>
  </si>
  <si>
    <t>vargaja01</t>
  </si>
  <si>
    <t>Blach, Ty</t>
  </si>
  <si>
    <t>blachty01</t>
  </si>
  <si>
    <t>Marquez, German</t>
  </si>
  <si>
    <t>marquge01</t>
  </si>
  <si>
    <t>Freeland, Kyle</t>
  </si>
  <si>
    <t>freelky01</t>
  </si>
  <si>
    <t>Montgomery, Jordan</t>
  </si>
  <si>
    <t>montgjo01</t>
  </si>
  <si>
    <t>Williams, Trevor</t>
  </si>
  <si>
    <t>willitr01</t>
  </si>
  <si>
    <t>Morton, Charlie</t>
  </si>
  <si>
    <t>mortoch02</t>
  </si>
  <si>
    <t>Senzatela, Antonio</t>
  </si>
  <si>
    <t>senzaan01</t>
  </si>
  <si>
    <t>Pivetta, Nick</t>
  </si>
  <si>
    <t>pivetni01</t>
  </si>
  <si>
    <t>Peacock, Brad</t>
  </si>
  <si>
    <t>peacobr01</t>
  </si>
  <si>
    <t>Ryu, Hyun-Jin</t>
  </si>
  <si>
    <t>ryuhy01</t>
  </si>
  <si>
    <t>Bridwell, Parker</t>
  </si>
  <si>
    <t>bridwpa01</t>
  </si>
  <si>
    <t>Pelfrey, Mike</t>
  </si>
  <si>
    <t>pelfrmi01</t>
  </si>
  <si>
    <t>Montero, Rafael</t>
  </si>
  <si>
    <t>montera01</t>
  </si>
  <si>
    <t>Lamet, Dinelson</t>
  </si>
  <si>
    <t>lametdi01</t>
  </si>
  <si>
    <t>Martinez, Nick</t>
  </si>
  <si>
    <t>martini01</t>
  </si>
  <si>
    <t>Newcomb, Sean</t>
  </si>
  <si>
    <t>newcose01</t>
  </si>
  <si>
    <t>Junis, Jakob</t>
  </si>
  <si>
    <t>junisja01</t>
  </si>
  <si>
    <t>Mejia, Adalberto</t>
  </si>
  <si>
    <t>mejiaad01</t>
  </si>
  <si>
    <t>Gossett, Daniel</t>
  </si>
  <si>
    <t>gosseda01</t>
  </si>
  <si>
    <t>Petit, Yusmeiro</t>
  </si>
  <si>
    <t>petityu01</t>
  </si>
  <si>
    <t>Leiter, Mark</t>
  </si>
  <si>
    <t>leitema02</t>
  </si>
  <si>
    <t>Castillo, Luis</t>
  </si>
  <si>
    <t>castilu02</t>
  </si>
  <si>
    <t>Lively, Ben</t>
  </si>
  <si>
    <t>livelbe01</t>
  </si>
  <si>
    <t>Romano, Sal</t>
  </si>
  <si>
    <t>romansa01</t>
  </si>
  <si>
    <t>Faria, Jake</t>
  </si>
  <si>
    <t>fariaja01</t>
  </si>
  <si>
    <t>Pruitt, Austin</t>
  </si>
  <si>
    <t>pruitau01</t>
  </si>
  <si>
    <t>Suter, Brent</t>
  </si>
  <si>
    <t>suterbr01</t>
  </si>
  <si>
    <t>Stammen, Craig</t>
  </si>
  <si>
    <t>stammcr01</t>
  </si>
  <si>
    <t>Minor, Mike</t>
  </si>
  <si>
    <t>minormi01</t>
  </si>
  <si>
    <t>Tepera, Ryan</t>
  </si>
  <si>
    <t>teperry01</t>
  </si>
  <si>
    <t>Swarzak, Anthony</t>
  </si>
  <si>
    <t>swarzan01</t>
  </si>
  <si>
    <t>Jackson, Edwin</t>
  </si>
  <si>
    <t>jacksed01</t>
  </si>
  <si>
    <t>Gaviglio, Sam</t>
  </si>
  <si>
    <t>gavigsa01</t>
  </si>
  <si>
    <t>Garcia, Luis</t>
  </si>
  <si>
    <t>garcilu03</t>
  </si>
  <si>
    <t>Arroyo, Bronson</t>
  </si>
  <si>
    <t>arroybr01</t>
  </si>
  <si>
    <t>Garrett, Amir</t>
  </si>
  <si>
    <t>garream01</t>
  </si>
  <si>
    <t>Leone, Dominic</t>
  </si>
  <si>
    <t>leonedo01</t>
  </si>
  <si>
    <t>Covey, Dylan</t>
  </si>
  <si>
    <t>coveydy01</t>
  </si>
  <si>
    <t>Bibens-Dirkx, Austin</t>
  </si>
  <si>
    <t>bibenau01</t>
  </si>
  <si>
    <t>Alexander, Scott</t>
  </si>
  <si>
    <t>alexasc02</t>
  </si>
  <si>
    <t>Torres, Jose</t>
  </si>
  <si>
    <t>torrejo02</t>
  </si>
  <si>
    <t>Parker, Blake</t>
  </si>
  <si>
    <t>parkebl01</t>
  </si>
  <si>
    <t>Castro, Miguel</t>
  </si>
  <si>
    <t>castrmi01</t>
  </si>
  <si>
    <t>Barnes, Danny</t>
  </si>
  <si>
    <t>barneda02</t>
  </si>
  <si>
    <t>Sewald, Paul</t>
  </si>
  <si>
    <t>sewalpa01</t>
  </si>
  <si>
    <t>Beck, Chris</t>
  </si>
  <si>
    <t>beckch02</t>
  </si>
  <si>
    <t>Peralta, Wandy</t>
  </si>
  <si>
    <t>peralwa01</t>
  </si>
  <si>
    <t>Bleier, Richard</t>
  </si>
  <si>
    <t>bleieri01</t>
  </si>
  <si>
    <t>Kahnle, Tommy</t>
  </si>
  <si>
    <t>kahnlto01</t>
  </si>
  <si>
    <t>Saupold, Warwick</t>
  </si>
  <si>
    <t>saupowa01</t>
  </si>
  <si>
    <t>Bell, Chad</t>
  </si>
  <si>
    <t>bellch02</t>
  </si>
  <si>
    <t>Duensing, Brian</t>
  </si>
  <si>
    <t>duensbr01</t>
  </si>
  <si>
    <t>Wojciechowski, Asher</t>
  </si>
  <si>
    <t>wojcias01</t>
  </si>
  <si>
    <t>Glasnow, Tyler</t>
  </si>
  <si>
    <t>glasnty01</t>
  </si>
  <si>
    <t>alberma01</t>
  </si>
  <si>
    <t>Freeman, Sam</t>
  </si>
  <si>
    <t>freemsa01</t>
  </si>
  <si>
    <t>Hatcher, Chris</t>
  </si>
  <si>
    <t>hatchch02</t>
  </si>
  <si>
    <t>Moylan, Peter</t>
  </si>
  <si>
    <t>moylape01</t>
  </si>
  <si>
    <t>Moore, Andrew</t>
  </si>
  <si>
    <t>moorean02</t>
  </si>
  <si>
    <t>Blackburn, Paul</t>
  </si>
  <si>
    <t>blackpa01</t>
  </si>
  <si>
    <t>Stratton, Chris</t>
  </si>
  <si>
    <t>stratch01</t>
  </si>
  <si>
    <t>Despaigne, Odrisamer</t>
  </si>
  <si>
    <t>despaod01</t>
  </si>
  <si>
    <t>Middleton, Keynan</t>
  </si>
  <si>
    <t>middlke01</t>
  </si>
  <si>
    <t>Oberg, Scott</t>
  </si>
  <si>
    <t>obergsc01</t>
  </si>
  <si>
    <t>Wilson, Justin</t>
  </si>
  <si>
    <t>wilsoju10</t>
  </si>
  <si>
    <t>Holmberg, David</t>
  </si>
  <si>
    <t>holmbda01</t>
  </si>
  <si>
    <t>Loup, Aaron</t>
  </si>
  <si>
    <t>loupaa01</t>
  </si>
  <si>
    <t>Sims, Lucas</t>
  </si>
  <si>
    <t>simslu01</t>
  </si>
  <si>
    <t>Holland, Greg</t>
  </si>
  <si>
    <t>hollagr01</t>
  </si>
  <si>
    <t>McGee, Jake</t>
  </si>
  <si>
    <t>mcgeeja01</t>
  </si>
  <si>
    <t>Peralta, Wily</t>
  </si>
  <si>
    <t>peralwi01</t>
  </si>
  <si>
    <t>rondohe01</t>
  </si>
  <si>
    <t>Whitley, Chase</t>
  </si>
  <si>
    <t>whitlch01</t>
  </si>
  <si>
    <t>Fields, Josh</t>
  </si>
  <si>
    <t>fieldjo03</t>
  </si>
  <si>
    <t>Yates, Kirby</t>
  </si>
  <si>
    <t>yateski01</t>
  </si>
  <si>
    <t>Smoker, Josh</t>
  </si>
  <si>
    <t>smokejo01</t>
  </si>
  <si>
    <t>Drake, Oliver</t>
  </si>
  <si>
    <t>drakeol01</t>
  </si>
  <si>
    <t>Romo, Sergio</t>
  </si>
  <si>
    <t>romose01</t>
  </si>
  <si>
    <t>Smith, Chris</t>
  </si>
  <si>
    <t>smithch08</t>
  </si>
  <si>
    <t>Anderson, Brett</t>
  </si>
  <si>
    <t>anderbr04</t>
  </si>
  <si>
    <t>Lawrence, Casey</t>
  </si>
  <si>
    <t>lawreca01</t>
  </si>
  <si>
    <t>Goody, Nick</t>
  </si>
  <si>
    <t>goodyni01</t>
  </si>
  <si>
    <t>Infante, Greg</t>
  </si>
  <si>
    <t>infangr01</t>
  </si>
  <si>
    <t>Martes, Francis</t>
  </si>
  <si>
    <t>martefr01</t>
  </si>
  <si>
    <t>Bergman, Christian</t>
  </si>
  <si>
    <t>bergmch01</t>
  </si>
  <si>
    <t>McFarland, T.J.</t>
  </si>
  <si>
    <t>mcfartj01</t>
  </si>
  <si>
    <t>Pazos, James</t>
  </si>
  <si>
    <t>pazosja01</t>
  </si>
  <si>
    <t>Garcia, Jarlin</t>
  </si>
  <si>
    <t>garcija04</t>
  </si>
  <si>
    <t>Brebbia, John</t>
  </si>
  <si>
    <t>brebbjo01</t>
  </si>
  <si>
    <t>Chafin, Andrew</t>
  </si>
  <si>
    <t>chafian01</t>
  </si>
  <si>
    <t>Jackson, Luke</t>
  </si>
  <si>
    <t>jackslu01</t>
  </si>
  <si>
    <t>Dunn, Mike</t>
  </si>
  <si>
    <t>dunnmi01</t>
  </si>
  <si>
    <t>Pagan, Emilio</t>
  </si>
  <si>
    <t>paganem01</t>
  </si>
  <si>
    <t>Grace, Matt</t>
  </si>
  <si>
    <t>gracema02</t>
  </si>
  <si>
    <t>Hoyt, James</t>
  </si>
  <si>
    <t>hoytja01</t>
  </si>
  <si>
    <t>Milone, Tommy</t>
  </si>
  <si>
    <t>milonto01</t>
  </si>
  <si>
    <t>Farmer, Buck</t>
  </si>
  <si>
    <t>farmebu01</t>
  </si>
  <si>
    <t>Flexen, Christopher</t>
  </si>
  <si>
    <t>flexech01</t>
  </si>
  <si>
    <t>Nicolino, Justin</t>
  </si>
  <si>
    <t>nicolju01</t>
  </si>
  <si>
    <t>Hader, Josh</t>
  </si>
  <si>
    <t>haderjo01</t>
  </si>
  <si>
    <t>Altavilla, Dan</t>
  </si>
  <si>
    <t>altavda01</t>
  </si>
  <si>
    <t>Leclerc, Jose</t>
  </si>
  <si>
    <t>leclejo01</t>
  </si>
  <si>
    <t>Giolito, Lucas</t>
  </si>
  <si>
    <t>giolilu01</t>
  </si>
  <si>
    <t>Shreve, Chasen</t>
  </si>
  <si>
    <t>shrevch01</t>
  </si>
  <si>
    <t>McCarthy, Kevin</t>
  </si>
  <si>
    <t>mccarke01</t>
  </si>
  <si>
    <t>Ellington, Brian</t>
  </si>
  <si>
    <t>ellinbr02</t>
  </si>
  <si>
    <t>Abad, Fernando</t>
  </si>
  <si>
    <t>abadfe01</t>
  </si>
  <si>
    <t>Hart, Donnie</t>
  </si>
  <si>
    <t>hartdo01</t>
  </si>
  <si>
    <t>Minaya, Juan</t>
  </si>
  <si>
    <t>minayju01</t>
  </si>
  <si>
    <t>morrobr01</t>
  </si>
  <si>
    <t>Osich, Josh</t>
  </si>
  <si>
    <t>osichjo01</t>
  </si>
  <si>
    <t>Maton, Phil</t>
  </si>
  <si>
    <t>matonph01</t>
  </si>
  <si>
    <t>Woodruff, Brandon</t>
  </si>
  <si>
    <t>woodrbr01</t>
  </si>
  <si>
    <t>Cingrani, Tony</t>
  </si>
  <si>
    <t>cingrto01</t>
  </si>
  <si>
    <t>Tuivailala, Sam</t>
  </si>
  <si>
    <t>tuivasa01</t>
  </si>
  <si>
    <t>Hildenberger, Trevor</t>
  </si>
  <si>
    <t>hildetr01</t>
  </si>
  <si>
    <t>Diaz, Miguel</t>
  </si>
  <si>
    <t>diazmi02</t>
  </si>
  <si>
    <t>bolsimi01</t>
  </si>
  <si>
    <t>Boyer, Blaine</t>
  </si>
  <si>
    <t>boyerbl01</t>
  </si>
  <si>
    <t>Hoover, J.J.</t>
  </si>
  <si>
    <t>hoovejj01</t>
  </si>
  <si>
    <t>Albers, Andrew</t>
  </si>
  <si>
    <t>alberan01</t>
  </si>
  <si>
    <t>Motte, Jason</t>
  </si>
  <si>
    <t>motteja01</t>
  </si>
  <si>
    <t>Zych, Tony</t>
  </si>
  <si>
    <t>zychto01</t>
  </si>
  <si>
    <t>Gonzales, Marco</t>
  </si>
  <si>
    <t>gonzama02</t>
  </si>
  <si>
    <t>Workman, Brandon</t>
  </si>
  <si>
    <t>workmbr01</t>
  </si>
  <si>
    <t>Holder, Jonathan</t>
  </si>
  <si>
    <t>holdejo02</t>
  </si>
  <si>
    <t>Turner, Jacob</t>
  </si>
  <si>
    <t>turneja01</t>
  </si>
  <si>
    <t>Stumpf, Daniel</t>
  </si>
  <si>
    <t>stumpda01</t>
  </si>
  <si>
    <t>Sipp, Tony</t>
  </si>
  <si>
    <t>sippto01</t>
  </si>
  <si>
    <t>Castro, Simon</t>
  </si>
  <si>
    <t>castrsi01</t>
  </si>
  <si>
    <t>Edgin, Josh</t>
  </si>
  <si>
    <t>edginjo01</t>
  </si>
  <si>
    <t>Bonilla, Lisalverto</t>
  </si>
  <si>
    <t>bonilli01</t>
  </si>
  <si>
    <t>Scott, Robby</t>
  </si>
  <si>
    <t>scottro02</t>
  </si>
  <si>
    <t>Breslow, Craig</t>
  </si>
  <si>
    <t>breslcr01</t>
  </si>
  <si>
    <t>Boshers, Buddy</t>
  </si>
  <si>
    <t>boshebu01</t>
  </si>
  <si>
    <t>Brault, Steven</t>
  </si>
  <si>
    <t>braulst01</t>
  </si>
  <si>
    <t>Steckenrider, Drew</t>
  </si>
  <si>
    <t>steckdr01</t>
  </si>
  <si>
    <t>Strahm, Matt</t>
  </si>
  <si>
    <t>strahma01</t>
  </si>
  <si>
    <t>Ynoa, Gabriel</t>
  </si>
  <si>
    <t>ynoaga01</t>
  </si>
  <si>
    <t>Pena, Felix</t>
  </si>
  <si>
    <t>penafe01</t>
  </si>
  <si>
    <t>VerHagen, Drew</t>
  </si>
  <si>
    <t>verhadr01</t>
  </si>
  <si>
    <t>Bradford, Chasen</t>
  </si>
  <si>
    <t>bradfch02</t>
  </si>
  <si>
    <t>Hardy, Blaine</t>
  </si>
  <si>
    <t>hardybl01</t>
  </si>
  <si>
    <t>O'Grady, Chris</t>
  </si>
  <si>
    <t>ogradch01</t>
  </si>
  <si>
    <t>perezol01</t>
  </si>
  <si>
    <t>Brice, Austin</t>
  </si>
  <si>
    <t>briceau01</t>
  </si>
  <si>
    <t>Mitchell, Bryan</t>
  </si>
  <si>
    <t>mitchbr01</t>
  </si>
  <si>
    <t>Crick, Kyle</t>
  </si>
  <si>
    <t>crickky01</t>
  </si>
  <si>
    <t>Montas, Frankie</t>
  </si>
  <si>
    <t>montafr02</t>
  </si>
  <si>
    <t>Brady, Michael</t>
  </si>
  <si>
    <t>bradymi01</t>
  </si>
  <si>
    <t>Busenitz, Alan</t>
  </si>
  <si>
    <t>busenal01</t>
  </si>
  <si>
    <t>Milner, Hoby</t>
  </si>
  <si>
    <t>milneho01</t>
  </si>
  <si>
    <t>Peters, Dillon</t>
  </si>
  <si>
    <t>peterdi01</t>
  </si>
  <si>
    <t>Ramirez, Neil</t>
  </si>
  <si>
    <t>ramirne01</t>
  </si>
  <si>
    <t>Rzepczynski, Marc</t>
  </si>
  <si>
    <t>rzepcma01</t>
  </si>
  <si>
    <t>Shackelford, Kevin</t>
  </si>
  <si>
    <t>shackke01</t>
  </si>
  <si>
    <t>Valdez, Cesar</t>
  </si>
  <si>
    <t>valdece01</t>
  </si>
  <si>
    <t>Alvarado, Jose</t>
  </si>
  <si>
    <t>alvarjo03</t>
  </si>
  <si>
    <t>Pinto, Ricardo</t>
  </si>
  <si>
    <t>pintori01</t>
  </si>
  <si>
    <t>Gohara, Luiz</t>
  </si>
  <si>
    <t>goharlu01</t>
  </si>
  <si>
    <t>Goeddel, Erik</t>
  </si>
  <si>
    <t>goedder01</t>
  </si>
  <si>
    <t>Paulino, David</t>
  </si>
  <si>
    <t>paulida01</t>
  </si>
  <si>
    <t>Barbato, Johnny</t>
  </si>
  <si>
    <t>barbajo01</t>
  </si>
  <si>
    <t>De Jong, Chase</t>
  </si>
  <si>
    <t>dejonch01</t>
  </si>
  <si>
    <t>Johnson, Brian</t>
  </si>
  <si>
    <t>johnsbr02</t>
  </si>
  <si>
    <t>Okert, Steven</t>
  </si>
  <si>
    <t>okertst01</t>
  </si>
  <si>
    <t>Rodriguez, Joely</t>
  </si>
  <si>
    <t>rodrijo06</t>
  </si>
  <si>
    <t>Wilhelmsen, Tom</t>
  </si>
  <si>
    <t>wilheto01</t>
  </si>
  <si>
    <t>Fried, Max</t>
  </si>
  <si>
    <t>friedma01</t>
  </si>
  <si>
    <t>Banda, Anthony</t>
  </si>
  <si>
    <t>bandaan01</t>
  </si>
  <si>
    <t>Petricka, Jake</t>
  </si>
  <si>
    <t>petrija01</t>
  </si>
  <si>
    <t>Neverauskas, Dovydas</t>
  </si>
  <si>
    <t>neverdo01</t>
  </si>
  <si>
    <t>Guerra, Deolis</t>
  </si>
  <si>
    <t>guerrde01</t>
  </si>
  <si>
    <t>Stephens, Jackson</t>
  </si>
  <si>
    <t>stephja01</t>
  </si>
  <si>
    <t>Armstrong, Shawn</t>
  </si>
  <si>
    <t>armstsh01</t>
  </si>
  <si>
    <t>Velazquez, Hector</t>
  </si>
  <si>
    <t>velazhe01</t>
  </si>
  <si>
    <t>Hernandez, Ariel</t>
  </si>
  <si>
    <t>hernaar01</t>
  </si>
  <si>
    <t>Alcantara, Raul</t>
  </si>
  <si>
    <t>alcanra01</t>
  </si>
  <si>
    <t>Davis, Rookie</t>
  </si>
  <si>
    <t>davisro03</t>
  </si>
  <si>
    <t>Espino, Paolo</t>
  </si>
  <si>
    <t>espinpa01</t>
  </si>
  <si>
    <t>Brothers, Rex</t>
  </si>
  <si>
    <t>brothre01</t>
  </si>
  <si>
    <t>Scribner, Troy</t>
  </si>
  <si>
    <t>scribtr01</t>
  </si>
  <si>
    <t>Fulmer, Carson</t>
  </si>
  <si>
    <t>fulmeca01</t>
  </si>
  <si>
    <t>Overton, Dillon</t>
  </si>
  <si>
    <t>overtdi01</t>
  </si>
  <si>
    <t>Dermody, Matt</t>
  </si>
  <si>
    <t>dermoma01</t>
  </si>
  <si>
    <t>Paredes, Eduardo</t>
  </si>
  <si>
    <t>pareded01</t>
  </si>
  <si>
    <t>Scahill, Rob</t>
  </si>
  <si>
    <t>scahiro01</t>
  </si>
  <si>
    <t>Bummer, Aaron</t>
  </si>
  <si>
    <t>bummeaa01</t>
  </si>
  <si>
    <t>Garton, Ryan</t>
  </si>
  <si>
    <t>gartory01</t>
  </si>
  <si>
    <t>Pill, Tyler</t>
  </si>
  <si>
    <t>pillty01</t>
  </si>
  <si>
    <t>Flaherty, Jack</t>
  </si>
  <si>
    <t>flaheja01</t>
  </si>
  <si>
    <t>Guerra, Javy</t>
  </si>
  <si>
    <t>guerrja01</t>
  </si>
  <si>
    <t>Morris, Bryan</t>
  </si>
  <si>
    <t>morribr01</t>
  </si>
  <si>
    <t>Tonkin, Michael</t>
  </si>
  <si>
    <t>tonkimi01</t>
  </si>
  <si>
    <t>Bracho, Silvino</t>
  </si>
  <si>
    <t>brachsi01</t>
  </si>
  <si>
    <t>Merritt, Ryan</t>
  </si>
  <si>
    <t>merriry01</t>
  </si>
  <si>
    <t>Yacabonis, Jimmy</t>
  </si>
  <si>
    <t>yacabji01</t>
  </si>
  <si>
    <t>Gallegos, Giovanny</t>
  </si>
  <si>
    <t>gallegi01</t>
  </si>
  <si>
    <t>Mahle, Tyler</t>
  </si>
  <si>
    <t>mahlety01</t>
  </si>
  <si>
    <t>Olson, Tyler</t>
  </si>
  <si>
    <t>olsonty01</t>
  </si>
  <si>
    <t>Stanek, Ryne</t>
  </si>
  <si>
    <t>stanery01</t>
  </si>
  <si>
    <t>Wright, Daniel</t>
  </si>
  <si>
    <t>wrighda04</t>
  </si>
  <si>
    <t>Glover, Koda</t>
  </si>
  <si>
    <t>gloveko01</t>
  </si>
  <si>
    <t>Volstad, Chris</t>
  </si>
  <si>
    <t>volstch01</t>
  </si>
  <si>
    <t>Jimenez, Joe</t>
  </si>
  <si>
    <t>jimenjo02</t>
  </si>
  <si>
    <t>McGrath, Kyle</t>
  </si>
  <si>
    <t>mcgraky01</t>
  </si>
  <si>
    <t>Rowley, Chris</t>
  </si>
  <si>
    <t>rowlech01</t>
  </si>
  <si>
    <t>Smith, Caleb</t>
  </si>
  <si>
    <t>smithca03</t>
  </si>
  <si>
    <t>O'Flaherty, Eric</t>
  </si>
  <si>
    <t>oflaher01</t>
  </si>
  <si>
    <t>Therrien, Jesen</t>
  </si>
  <si>
    <t>dygesje01</t>
  </si>
  <si>
    <t>Alburquerque, Al</t>
  </si>
  <si>
    <t>albural01</t>
  </si>
  <si>
    <t>Haley, Justin</t>
  </si>
  <si>
    <t>haleyju01</t>
  </si>
  <si>
    <t>Santana, Edgar</t>
  </si>
  <si>
    <t>santaed01</t>
  </si>
  <si>
    <t>Skoglund, Eric</t>
  </si>
  <si>
    <t>skogler01</t>
  </si>
  <si>
    <t>Valdez, Jose</t>
  </si>
  <si>
    <t>valdejo03</t>
  </si>
  <si>
    <t>Baumann, Buddy</t>
  </si>
  <si>
    <t>baumabu01</t>
  </si>
  <si>
    <t>Turley, Nik</t>
  </si>
  <si>
    <t>turleni01</t>
  </si>
  <si>
    <t>Gant, John</t>
  </si>
  <si>
    <t>gantjo01</t>
  </si>
  <si>
    <t>Maddox, Austin</t>
  </si>
  <si>
    <t>maddoau01</t>
  </si>
  <si>
    <t>Taylor, Ben</t>
  </si>
  <si>
    <t>taylobe10</t>
  </si>
  <si>
    <t>Mayza, Tim</t>
  </si>
  <si>
    <t>mayzati01</t>
  </si>
  <si>
    <t>Qualls, Chad</t>
  </si>
  <si>
    <t>quallch01</t>
  </si>
  <si>
    <t>Ramirez, Carlos</t>
  </si>
  <si>
    <t>ramirca01</t>
  </si>
  <si>
    <t>Ravin, Josh</t>
  </si>
  <si>
    <t>ravinjo01</t>
  </si>
  <si>
    <t>Santos, Luis</t>
  </si>
  <si>
    <t>santolu01</t>
  </si>
  <si>
    <t>Alvarez, Dario</t>
  </si>
  <si>
    <t>alvarda01</t>
  </si>
  <si>
    <t>Rios, Yacksel</t>
  </si>
  <si>
    <t>riosya01</t>
  </si>
  <si>
    <t>Guduan, Reymin</t>
  </si>
  <si>
    <t>guduare01</t>
  </si>
  <si>
    <t>Beliveau, Jeff</t>
  </si>
  <si>
    <t>belivje01</t>
  </si>
  <si>
    <t>rondobr01</t>
  </si>
  <si>
    <t>Tepesch, Nick</t>
  </si>
  <si>
    <t>tepesni01</t>
  </si>
  <si>
    <t>Fedde, Erick</t>
  </si>
  <si>
    <t>feddeer01</t>
  </si>
  <si>
    <t>Kittredge, Andrew</t>
  </si>
  <si>
    <t>kittran01</t>
  </si>
  <si>
    <t>Slegers, Aaron</t>
  </si>
  <si>
    <t>slegeaa01</t>
  </si>
  <si>
    <t>Minter, A.J.</t>
  </si>
  <si>
    <t>minteaj01</t>
  </si>
  <si>
    <t>Alvarez, Henderson</t>
  </si>
  <si>
    <t>alvarhe01</t>
  </si>
  <si>
    <t>Nuno, Vidal</t>
  </si>
  <si>
    <t>nunovi01</t>
  </si>
  <si>
    <t>Buchanan, Jake</t>
  </si>
  <si>
    <t>buchaja01</t>
  </si>
  <si>
    <t>German, Domingo</t>
  </si>
  <si>
    <t>germado01</t>
  </si>
  <si>
    <t>Sherriff, Ryan</t>
  </si>
  <si>
    <t>sherrry01</t>
  </si>
  <si>
    <t>Winkler, Dan</t>
  </si>
  <si>
    <t>winklda01</t>
  </si>
  <si>
    <t>Wilk, Adam</t>
  </si>
  <si>
    <t>wilkad01</t>
  </si>
  <si>
    <t>Campos, Leonel</t>
  </si>
  <si>
    <t>campole01</t>
  </si>
  <si>
    <t>McGuire, Deck</t>
  </si>
  <si>
    <t>mcguide02</t>
  </si>
  <si>
    <t>Aquino, Jayson</t>
  </si>
  <si>
    <t>aquinja01</t>
  </si>
  <si>
    <t>Diaz, Dayan</t>
  </si>
  <si>
    <t>diazda01</t>
  </si>
  <si>
    <t>Farrell, Luke</t>
  </si>
  <si>
    <t>farrelu01</t>
  </si>
  <si>
    <t>Layne, Tommy</t>
  </si>
  <si>
    <t>layneto01</t>
  </si>
  <si>
    <t>Ramirez, Noe</t>
  </si>
  <si>
    <t>ramirno01</t>
  </si>
  <si>
    <t>Rodriguez, Ricardo</t>
  </si>
  <si>
    <t>rodriri04</t>
  </si>
  <si>
    <t>Zastryzny, Rob</t>
  </si>
  <si>
    <t>zastrro01</t>
  </si>
  <si>
    <t>Jaye, Myles</t>
  </si>
  <si>
    <t>jayemy01</t>
  </si>
  <si>
    <t>Crichton, Stefan</t>
  </si>
  <si>
    <t>crichst01</t>
  </si>
  <si>
    <t>Mendez, Yohander</t>
  </si>
  <si>
    <t>mendeyo01</t>
  </si>
  <si>
    <t>Sanchez, Angel</t>
  </si>
  <si>
    <t>sanchan03</t>
  </si>
  <si>
    <t>Fien, Casey</t>
  </si>
  <si>
    <t>fienca01</t>
  </si>
  <si>
    <t>Goldberg, Brad</t>
  </si>
  <si>
    <t>goldbbr01</t>
  </si>
  <si>
    <t>Heller, Ben</t>
  </si>
  <si>
    <t>hellebe01</t>
  </si>
  <si>
    <t>Howell, J.P.</t>
  </si>
  <si>
    <t>howeljp01</t>
  </si>
  <si>
    <t>Arano, Victor</t>
  </si>
  <si>
    <t>aranovi01</t>
  </si>
  <si>
    <t>Hursh, Jason</t>
  </si>
  <si>
    <t>hurshja01</t>
  </si>
  <si>
    <t>Roe, Chaz</t>
  </si>
  <si>
    <t>roech01</t>
  </si>
  <si>
    <t>Sherfy, Jimmie</t>
  </si>
  <si>
    <t>sherfji01</t>
  </si>
  <si>
    <t>Verrett, Logan</t>
  </si>
  <si>
    <t>verrelo01</t>
  </si>
  <si>
    <t>Lewicki, Artie</t>
  </si>
  <si>
    <t>lewicar01</t>
  </si>
  <si>
    <t>Lindblom, Josh</t>
  </si>
  <si>
    <t>lindbjo01</t>
  </si>
  <si>
    <t>Pounders, Brooks</t>
  </si>
  <si>
    <t>poundbr01</t>
  </si>
  <si>
    <t>Wilkerson, Aaron</t>
  </si>
  <si>
    <t>wilkeaa01</t>
  </si>
  <si>
    <t>Hu, Chih-Wei</t>
  </si>
  <si>
    <t>huch02</t>
  </si>
  <si>
    <t>Floro, Dylan</t>
  </si>
  <si>
    <t>florody01</t>
  </si>
  <si>
    <t>Maness, Seth</t>
  </si>
  <si>
    <t>manesse01</t>
  </si>
  <si>
    <t>Reininger, Zac</t>
  </si>
  <si>
    <t>reiniza01</t>
  </si>
  <si>
    <t>Buehler, Walker</t>
  </si>
  <si>
    <t>buehlwa01</t>
  </si>
  <si>
    <t>Ferrell, Jeff</t>
  </si>
  <si>
    <t>ferreje01</t>
  </si>
  <si>
    <t>Rhame, Jacob</t>
  </si>
  <si>
    <t>rhameja01</t>
  </si>
  <si>
    <t>blazemi01</t>
  </si>
  <si>
    <t>Curtiss, John</t>
  </si>
  <si>
    <t>curtijo02</t>
  </si>
  <si>
    <t>McGowan, Kevin</t>
  </si>
  <si>
    <t>mcgowke01</t>
  </si>
  <si>
    <t>Alcantara, Sandy</t>
  </si>
  <si>
    <t>alcansa01</t>
  </si>
  <si>
    <t>Curtis, Zac</t>
  </si>
  <si>
    <t>curtiza01</t>
  </si>
  <si>
    <t>Kendrick, Kyle</t>
  </si>
  <si>
    <t>kendrky01</t>
  </si>
  <si>
    <t>Kolarek, Adam</t>
  </si>
  <si>
    <t>kolarad01</t>
  </si>
  <si>
    <t>Paredes, Edward</t>
  </si>
  <si>
    <t>pareded02</t>
  </si>
  <si>
    <t>Gardewine, Nick</t>
  </si>
  <si>
    <t>gardeni01</t>
  </si>
  <si>
    <t>Hauschild, Mike</t>
  </si>
  <si>
    <t>hauscmi01</t>
  </si>
  <si>
    <t>Lee, Zach</t>
  </si>
  <si>
    <t>leeza01</t>
  </si>
  <si>
    <t>Mazzoni, Cory</t>
  </si>
  <si>
    <t>mazzoco01</t>
  </si>
  <si>
    <t>Webb, Tyler</t>
  </si>
  <si>
    <t>webbty01</t>
  </si>
  <si>
    <t>De La Rosa, Rubby</t>
  </si>
  <si>
    <t>delarru01</t>
  </si>
  <si>
    <t>Jorge, Felix</t>
  </si>
  <si>
    <t>jorgefe01</t>
  </si>
  <si>
    <t>Machi, Jean</t>
  </si>
  <si>
    <t>machije01</t>
  </si>
  <si>
    <t>Marshall, Evan</t>
  </si>
  <si>
    <t>marshev01</t>
  </si>
  <si>
    <t>Rosscup, Zac</t>
  </si>
  <si>
    <t>rosscza01</t>
  </si>
  <si>
    <t>Simmons, Shae</t>
  </si>
  <si>
    <t>simmosh01</t>
  </si>
  <si>
    <t>Wahl, Bobby</t>
  </si>
  <si>
    <t>wahlbo01</t>
  </si>
  <si>
    <t>Alcantara, Victor</t>
  </si>
  <si>
    <t>alcanvi01</t>
  </si>
  <si>
    <t>Lucas, Josh</t>
  </si>
  <si>
    <t>lucasjo02</t>
  </si>
  <si>
    <t>Morris, Akeel</t>
  </si>
  <si>
    <t>morriak01</t>
  </si>
  <si>
    <t>Scribner, Evan</t>
  </si>
  <si>
    <t>scribev01</t>
  </si>
  <si>
    <t>Whalen, Robert</t>
  </si>
  <si>
    <t>whalero01</t>
  </si>
  <si>
    <t>Wimmers, Alex</t>
  </si>
  <si>
    <t>wimmeal01</t>
  </si>
  <si>
    <t>Frieri, Ernesto</t>
  </si>
  <si>
    <t>frierer01</t>
  </si>
  <si>
    <t>Callahan, Jamie</t>
  </si>
  <si>
    <t>callaja01</t>
  </si>
  <si>
    <t>Fry, Jace</t>
  </si>
  <si>
    <t>fryja01</t>
  </si>
  <si>
    <t>Leon, Arcenio</t>
  </si>
  <si>
    <t>leonar02</t>
  </si>
  <si>
    <t>Moll, Sam</t>
  </si>
  <si>
    <t>mollsa01</t>
  </si>
  <si>
    <t>Moronta, Reyes</t>
  </si>
  <si>
    <t>moronre01</t>
  </si>
  <si>
    <t>smithca02</t>
  </si>
  <si>
    <t>Harrell, Lucas</t>
  </si>
  <si>
    <t>harrelu01</t>
  </si>
  <si>
    <t>Moya, Gabriel</t>
  </si>
  <si>
    <t>moyaga01</t>
  </si>
  <si>
    <t>Mujica, Edward</t>
  </si>
  <si>
    <t>mujiced01</t>
  </si>
  <si>
    <t>Chacin, Alejandro</t>
  </si>
  <si>
    <t>chacial01</t>
  </si>
  <si>
    <t>Garcia, Onelki</t>
  </si>
  <si>
    <t>garcion01</t>
  </si>
  <si>
    <t>hestoch01</t>
  </si>
  <si>
    <t>Labourt, Jairo</t>
  </si>
  <si>
    <t>labouja01</t>
  </si>
  <si>
    <t>Tseng, Jen-Ho</t>
  </si>
  <si>
    <t>tsengje01</t>
  </si>
  <si>
    <t>Bass, Anthony</t>
  </si>
  <si>
    <t>bassan01</t>
  </si>
  <si>
    <t>Melville, Tim</t>
  </si>
  <si>
    <t>melviti01</t>
  </si>
  <si>
    <t>Moreno, Diego</t>
  </si>
  <si>
    <t>morendi01</t>
  </si>
  <si>
    <t>perkigl01</t>
  </si>
  <si>
    <t>Rodriguez, Richard</t>
  </si>
  <si>
    <t>rodriri05</t>
  </si>
  <si>
    <t>Gomez, Roberto</t>
  </si>
  <si>
    <t>gomezro01</t>
  </si>
  <si>
    <t>Maples, Dillon</t>
  </si>
  <si>
    <t>mapledi01</t>
  </si>
  <si>
    <t>Adams, Austin</t>
  </si>
  <si>
    <t>adamsau02</t>
  </si>
  <si>
    <t>Danish, Tyler</t>
  </si>
  <si>
    <t>danisty01</t>
  </si>
  <si>
    <t>Diaz, Jairo</t>
  </si>
  <si>
    <t>diazja01</t>
  </si>
  <si>
    <t>Gustave, Jandel</t>
  </si>
  <si>
    <t>gustaja01</t>
  </si>
  <si>
    <t>Leathersich, Jack</t>
  </si>
  <si>
    <t>leathja01</t>
  </si>
  <si>
    <t>smithch10</t>
  </si>
  <si>
    <t>Tolliver, Ashur</t>
  </si>
  <si>
    <t>tollias01</t>
  </si>
  <si>
    <t>Cervenka, Hunter</t>
  </si>
  <si>
    <t>cervehu01</t>
  </si>
  <si>
    <t>Mayers, Mike</t>
  </si>
  <si>
    <t>mayermi01</t>
  </si>
  <si>
    <t>Williams, Taylor</t>
  </si>
  <si>
    <t>willita01</t>
  </si>
  <si>
    <t>Jankowski, Jordan</t>
  </si>
  <si>
    <t>jankojo01</t>
  </si>
  <si>
    <t>Rucinski, Drew</t>
  </si>
  <si>
    <t>rucindr01</t>
  </si>
  <si>
    <t>Carle, Shane</t>
  </si>
  <si>
    <t>carlesh01</t>
  </si>
  <si>
    <t>Enns, Dietrich</t>
  </si>
  <si>
    <t>ennsdi01</t>
  </si>
  <si>
    <t>Lloyd, Kyle</t>
  </si>
  <si>
    <t>lloydky01</t>
  </si>
  <si>
    <t>Mella, Keury</t>
  </si>
  <si>
    <t>mellake01</t>
  </si>
  <si>
    <t>Runzler, Dan</t>
  </si>
  <si>
    <t>runzlda01</t>
  </si>
  <si>
    <t>Scheppers, Tanner</t>
  </si>
  <si>
    <t>schepta01</t>
  </si>
  <si>
    <t>streehu01</t>
  </si>
  <si>
    <t>Font, Wilmer</t>
  </si>
  <si>
    <t>fontwi01</t>
  </si>
  <si>
    <t>Machado, Andres</t>
  </si>
  <si>
    <t>machaan02</t>
  </si>
  <si>
    <t>Povse, Max</t>
  </si>
  <si>
    <t>povsema01</t>
  </si>
  <si>
    <t>Gilmartin, Sean</t>
  </si>
  <si>
    <t>gilmase01</t>
  </si>
  <si>
    <t>gotttr01</t>
  </si>
  <si>
    <t>Herrera, Ronald</t>
  </si>
  <si>
    <t>herrero01</t>
  </si>
  <si>
    <t>Wheeler, Jason</t>
  </si>
  <si>
    <t>wheelja01</t>
  </si>
  <si>
    <t>De Leon, Jose</t>
  </si>
  <si>
    <t>deleojo03</t>
  </si>
  <si>
    <t>Anderson, Drew</t>
  </si>
  <si>
    <t>anderdr02</t>
  </si>
  <si>
    <t>Martin, Kyle</t>
  </si>
  <si>
    <t>martiky01</t>
  </si>
  <si>
    <t>Rosario, Randy</t>
  </si>
  <si>
    <t>rosarra01</t>
  </si>
  <si>
    <t>Almonte, Miguel</t>
  </si>
  <si>
    <t>almonmi01</t>
  </si>
  <si>
    <t>Claiborne, Preston</t>
  </si>
  <si>
    <t>claibpr01</t>
  </si>
  <si>
    <t>Frankoff, Seth</t>
  </si>
  <si>
    <t>frankse01</t>
  </si>
  <si>
    <t>House, T.J.</t>
  </si>
  <si>
    <t>housetj01</t>
  </si>
  <si>
    <t>Lopez, Jorge</t>
  </si>
  <si>
    <t>lopezjo02</t>
  </si>
  <si>
    <t>Martin, Cody</t>
  </si>
  <si>
    <t>martico01</t>
  </si>
  <si>
    <t>Scott, Tanner</t>
  </si>
  <si>
    <t>scottta01</t>
  </si>
  <si>
    <t>Castillo, Fabio</t>
  </si>
  <si>
    <t>castifa01</t>
  </si>
  <si>
    <t>Marks, Justin</t>
  </si>
  <si>
    <t>marksju01</t>
  </si>
  <si>
    <t>-</t>
  </si>
  <si>
    <t>Wang, Wei-Chung</t>
  </si>
  <si>
    <t>wangwe01</t>
  </si>
  <si>
    <t>Cloyd, Tyler</t>
  </si>
  <si>
    <t>cloydty01</t>
  </si>
  <si>
    <t>Cole, Taylor</t>
  </si>
  <si>
    <t>coleta01</t>
  </si>
  <si>
    <t>Goforth, David</t>
  </si>
  <si>
    <t>goforda01</t>
  </si>
  <si>
    <t>Johnson, Pierce</t>
  </si>
  <si>
    <t>johnspi01</t>
  </si>
  <si>
    <t>Ruiz, Jose</t>
  </si>
  <si>
    <t>ruizjo01</t>
  </si>
  <si>
    <t>Slania, Dan</t>
  </si>
  <si>
    <t>slanida01</t>
  </si>
  <si>
    <t>Sparkman, Glenn</t>
  </si>
  <si>
    <t>sparkgl01</t>
  </si>
  <si>
    <t>Vieira, Thyago</t>
  </si>
  <si>
    <t>vieirth01</t>
  </si>
  <si>
    <t>Beato, Pedro</t>
  </si>
  <si>
    <t>beatope01</t>
  </si>
  <si>
    <t>Gurka, Jason</t>
  </si>
  <si>
    <t>gurkaja01</t>
  </si>
  <si>
    <t>Guthrie, Jeremy</t>
  </si>
  <si>
    <t>guthrje01</t>
  </si>
  <si>
    <t>jungmta01</t>
  </si>
  <si>
    <t>Cuevas, William</t>
  </si>
  <si>
    <t>cuevawi01</t>
  </si>
  <si>
    <t>Elias, Roenis</t>
  </si>
  <si>
    <t>eliasro01</t>
  </si>
  <si>
    <t>Magnifico, Damien</t>
  </si>
  <si>
    <t>magnida01</t>
  </si>
  <si>
    <t>Wood, Hunter</t>
  </si>
  <si>
    <t>woodhu01</t>
  </si>
  <si>
    <t>Esch, Jake</t>
  </si>
  <si>
    <t>eschja01</t>
  </si>
  <si>
    <t>Koch, Matt</t>
  </si>
  <si>
    <t>kochma01</t>
  </si>
  <si>
    <t>inf</t>
  </si>
  <si>
    <t>Hitters in the Draft</t>
  </si>
  <si>
    <t>ABL Constituition requires that batters must have at least 50 AB's to be eligible for the draft.   Players below this line are ineligible for the draft</t>
  </si>
  <si>
    <t>Pitchers in the draft</t>
  </si>
  <si>
    <t>ABL Constituition requires that pitchers must have at least 25 PA's to be eligible for the draft.   Players below this line are ineligible for the draft</t>
  </si>
  <si>
    <t>Det 4</t>
  </si>
  <si>
    <t>-1,3,4,5,7</t>
  </si>
  <si>
    <t>Lad1, Bos 3, Bal 7, Det 3</t>
  </si>
  <si>
    <t>-1,3,6,7</t>
  </si>
  <si>
    <t>Bal 2 (19)</t>
  </si>
  <si>
    <t>Was 1,6, Phi 7, Bos 5</t>
  </si>
  <si>
    <t>Was 1(19)</t>
  </si>
  <si>
    <t>-2 (19)</t>
  </si>
  <si>
    <t>Mil 6</t>
  </si>
  <si>
    <t>-3,5</t>
  </si>
  <si>
    <t>Phi 4,5,  Bal 3, Min 5</t>
  </si>
  <si>
    <t>-5(19)</t>
  </si>
  <si>
    <t>Det 3 (19), SD 5 (19)</t>
  </si>
  <si>
    <t>952-221-5954</t>
  </si>
  <si>
    <t>Det 5 (19)</t>
  </si>
  <si>
    <t>-3,5 (19)</t>
  </si>
  <si>
    <t>NY2, Bos 2, Bal 1,2</t>
  </si>
  <si>
    <t>Mia 5, Tex 4</t>
  </si>
  <si>
    <t>Sd 1, Ny 1, Tex 1</t>
  </si>
  <si>
    <t>ABL ROSTERS as of 12/19/17</t>
  </si>
</sst>
</file>

<file path=xl/styles.xml><?xml version="1.0" encoding="utf-8"?>
<styleSheet xmlns="http://schemas.openxmlformats.org/spreadsheetml/2006/main">
  <numFmts count="4">
    <numFmt numFmtId="43" formatCode="_(* #,##0.00_);_(* \(#,##0.00\);_(* &quot;-&quot;??_);_(@_)"/>
    <numFmt numFmtId="164" formatCode="0.000"/>
    <numFmt numFmtId="165" formatCode="0.0"/>
    <numFmt numFmtId="166" formatCode="[$$-409]#,##0.00;[Red]&quot;-&quot;[$$-409]#,##0.00"/>
  </numFmts>
  <fonts count="10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  <font>
      <u/>
      <sz val="7.5"/>
      <color indexed="12"/>
      <name val="Arial"/>
      <family val="2"/>
    </font>
    <font>
      <u/>
      <sz val="11"/>
      <color theme="10"/>
      <name val="Calibri"/>
      <family val="2"/>
    </font>
    <font>
      <u/>
      <sz val="10"/>
      <color indexed="12"/>
      <name val="Arial1"/>
    </font>
    <font>
      <b/>
      <i/>
      <sz val="16"/>
      <color indexed="8"/>
      <name val="Arial1"/>
    </font>
    <font>
      <b/>
      <i/>
      <u/>
      <sz val="11"/>
      <color indexed="8"/>
      <name val="Arial1"/>
    </font>
    <font>
      <u/>
      <sz val="10"/>
      <color indexed="12"/>
      <name val="Arial"/>
      <family val="2"/>
    </font>
    <font>
      <sz val="11"/>
      <color theme="1"/>
      <name val="Arial1"/>
    </font>
    <font>
      <b/>
      <i/>
      <sz val="16"/>
      <color theme="1"/>
      <name val="Arial1"/>
    </font>
    <font>
      <b/>
      <i/>
      <u/>
      <sz val="11"/>
      <color theme="1"/>
      <name val="Arial1"/>
    </font>
    <font>
      <b/>
      <sz val="10"/>
      <color indexed="13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b/>
      <sz val="10"/>
      <color indexed="9"/>
      <name val="Arial"/>
      <family val="2"/>
    </font>
    <font>
      <b/>
      <sz val="10"/>
      <color indexed="22"/>
      <name val="Arial"/>
      <family val="2"/>
    </font>
    <font>
      <b/>
      <sz val="10"/>
      <color indexed="29"/>
      <name val="Arial"/>
      <family val="2"/>
    </font>
    <font>
      <b/>
      <sz val="10"/>
      <color indexed="31"/>
      <name val="Arial"/>
      <family val="2"/>
    </font>
    <font>
      <b/>
      <sz val="10"/>
      <color indexed="49"/>
      <name val="Arial"/>
      <family val="2"/>
    </font>
    <font>
      <b/>
      <sz val="16"/>
      <color theme="1"/>
      <name val="Calibri"/>
      <family val="2"/>
      <scheme val="minor"/>
    </font>
    <font>
      <b/>
      <sz val="10"/>
      <color theme="0" tint="-4.9989318521683403E-2"/>
      <name val="Arial"/>
      <family val="2"/>
    </font>
    <font>
      <b/>
      <sz val="10"/>
      <color rgb="FFFFFF00"/>
      <name val="Arial"/>
      <family val="2"/>
    </font>
    <font>
      <b/>
      <sz val="10"/>
      <color theme="9"/>
      <name val="Arial"/>
      <family val="2"/>
    </font>
    <font>
      <b/>
      <sz val="10"/>
      <color rgb="FFFF0000"/>
      <name val="Arial"/>
      <family val="2"/>
    </font>
    <font>
      <b/>
      <sz val="10"/>
      <color theme="1"/>
      <name val="Arial"/>
      <family val="2"/>
    </font>
    <font>
      <sz val="11"/>
      <name val="Calibri"/>
      <family val="2"/>
      <scheme val="minor"/>
    </font>
    <font>
      <b/>
      <sz val="10"/>
      <color theme="0"/>
      <name val="Arial"/>
      <family val="2"/>
    </font>
    <font>
      <b/>
      <sz val="16"/>
      <name val="Arial"/>
      <family val="2"/>
    </font>
    <font>
      <sz val="10"/>
      <name val="Tahoma"/>
      <family val="2"/>
    </font>
    <font>
      <b/>
      <sz val="12"/>
      <name val="Arial"/>
      <family val="2"/>
    </font>
    <font>
      <b/>
      <sz val="10"/>
      <name val="Tahoma"/>
      <family val="2"/>
    </font>
    <font>
      <sz val="10"/>
      <color rgb="FFFF0000"/>
      <name val="Arial"/>
      <family val="2"/>
    </font>
    <font>
      <sz val="10"/>
      <color rgb="FFFF0000"/>
      <name val="Tahoma"/>
      <family val="2"/>
    </font>
    <font>
      <sz val="8"/>
      <name val="Arial"/>
      <family val="2"/>
    </font>
    <font>
      <sz val="8"/>
      <name val="Tahoma"/>
      <family val="2"/>
    </font>
    <font>
      <u/>
      <sz val="10"/>
      <name val="Arial"/>
      <family val="2"/>
    </font>
    <font>
      <sz val="10"/>
      <color theme="1"/>
      <name val="Arial"/>
      <family val="2"/>
    </font>
    <font>
      <sz val="12"/>
      <name val="Arial"/>
      <family val="2"/>
    </font>
    <font>
      <b/>
      <sz val="16"/>
      <color indexed="9"/>
      <name val="Arial"/>
      <family val="2"/>
    </font>
    <font>
      <sz val="12"/>
      <color rgb="FF2A2A2A"/>
      <name val="Arial"/>
      <family val="2"/>
    </font>
    <font>
      <vertAlign val="superscript"/>
      <sz val="12"/>
      <name val="Arial"/>
      <family val="2"/>
    </font>
    <font>
      <sz val="16"/>
      <color theme="1"/>
      <name val="Calibri"/>
      <family val="2"/>
      <scheme val="minor"/>
    </font>
    <font>
      <sz val="8"/>
      <color theme="1"/>
      <name val="Arial"/>
      <family val="2"/>
    </font>
    <font>
      <b/>
      <i/>
      <sz val="10"/>
      <name val="Arial"/>
      <family val="2"/>
    </font>
    <font>
      <b/>
      <sz val="11"/>
      <name val="Arial"/>
      <family val="2"/>
    </font>
    <font>
      <b/>
      <u/>
      <sz val="10"/>
      <color indexed="10"/>
      <name val="Arial"/>
      <family val="2"/>
    </font>
    <font>
      <sz val="10"/>
      <color indexed="20"/>
      <name val="Arial"/>
      <family val="2"/>
    </font>
    <font>
      <b/>
      <u/>
      <sz val="10"/>
      <color indexed="20"/>
      <name val="Arial"/>
      <family val="2"/>
    </font>
    <font>
      <sz val="10"/>
      <color rgb="FF006100"/>
      <name val="Calibri"/>
      <family val="2"/>
      <scheme val="minor"/>
    </font>
    <font>
      <sz val="10"/>
      <color rgb="FF9C0006"/>
      <name val="Calibri"/>
      <family val="2"/>
      <scheme val="minor"/>
    </font>
    <font>
      <sz val="10"/>
      <color rgb="FF9C6500"/>
      <name val="Calibri"/>
      <family val="2"/>
      <scheme val="minor"/>
    </font>
    <font>
      <sz val="10"/>
      <color rgb="FF3F3F76"/>
      <name val="Calibri"/>
      <family val="2"/>
      <scheme val="minor"/>
    </font>
    <font>
      <b/>
      <sz val="10"/>
      <color rgb="FF3F3F3F"/>
      <name val="Calibri"/>
      <family val="2"/>
      <scheme val="minor"/>
    </font>
    <font>
      <b/>
      <sz val="10"/>
      <color rgb="FFFA7D00"/>
      <name val="Calibri"/>
      <family val="2"/>
      <scheme val="minor"/>
    </font>
    <font>
      <sz val="10"/>
      <color rgb="FFFA7D0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rgb="FFFF0000"/>
      <name val="Calibri"/>
      <family val="2"/>
      <scheme val="minor"/>
    </font>
    <font>
      <i/>
      <sz val="10"/>
      <color rgb="FF7F7F7F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0"/>
      <color rgb="FFFF0000"/>
      <name val="Calibri"/>
      <family val="2"/>
    </font>
    <font>
      <sz val="11"/>
      <color theme="1"/>
      <name val="Arial"/>
      <family val="2"/>
    </font>
    <font>
      <sz val="11"/>
      <name val="Arial"/>
      <family val="2"/>
    </font>
    <font>
      <sz val="22"/>
      <color theme="1"/>
      <name val="Calibri"/>
      <family val="2"/>
      <scheme val="minor"/>
    </font>
    <font>
      <b/>
      <sz val="22"/>
      <name val="Arial"/>
      <family val="2"/>
    </font>
    <font>
      <u/>
      <sz val="18"/>
      <color theme="10"/>
      <name val="Calibri"/>
      <family val="2"/>
    </font>
    <font>
      <sz val="18"/>
      <color theme="10"/>
      <name val="Calibri"/>
      <family val="2"/>
    </font>
    <font>
      <sz val="14"/>
      <name val="Calibri"/>
      <family val="2"/>
    </font>
    <font>
      <b/>
      <sz val="20"/>
      <color theme="1"/>
      <name val="Calibri"/>
      <family val="2"/>
      <scheme val="minor"/>
    </font>
    <font>
      <b/>
      <sz val="12"/>
      <color indexed="10"/>
      <name val="Arial"/>
      <family val="2"/>
    </font>
    <font>
      <b/>
      <sz val="12"/>
      <color indexed="12"/>
      <name val="Arial"/>
      <family val="2"/>
    </font>
    <font>
      <b/>
      <sz val="12"/>
      <color indexed="18"/>
      <name val="Arial"/>
      <family val="2"/>
    </font>
    <font>
      <sz val="12"/>
      <name val="Tahoma"/>
      <family val="2"/>
    </font>
    <font>
      <u/>
      <sz val="12"/>
      <name val="Arial"/>
      <family val="2"/>
    </font>
    <font>
      <b/>
      <sz val="12"/>
      <color indexed="9"/>
      <name val="Arial"/>
      <family val="2"/>
    </font>
    <font>
      <b/>
      <sz val="12"/>
      <color indexed="13"/>
      <name val="Arial"/>
      <family val="2"/>
    </font>
    <font>
      <b/>
      <sz val="12"/>
      <color indexed="22"/>
      <name val="Arial"/>
      <family val="2"/>
    </font>
    <font>
      <b/>
      <sz val="12"/>
      <color indexed="19"/>
      <name val="Arial"/>
      <family val="2"/>
    </font>
    <font>
      <b/>
      <sz val="12"/>
      <color indexed="29"/>
      <name val="Arial"/>
      <family val="2"/>
    </font>
    <font>
      <b/>
      <sz val="12"/>
      <color indexed="31"/>
      <name val="Arial"/>
      <family val="2"/>
    </font>
    <font>
      <b/>
      <sz val="12"/>
      <color indexed="49"/>
      <name val="Arial"/>
      <family val="2"/>
    </font>
    <font>
      <sz val="10"/>
      <color rgb="FFFF3300"/>
      <name val="Arial"/>
      <family val="2"/>
    </font>
    <font>
      <sz val="10"/>
      <color rgb="FFFF3300"/>
      <name val="Tahoma"/>
      <family val="2"/>
    </font>
    <font>
      <i/>
      <sz val="11"/>
      <color rgb="FFFF0000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color rgb="FFFF0000"/>
      <name val="Calibri"/>
      <family val="2"/>
    </font>
  </fonts>
  <fills count="5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17"/>
        <bgColor indexed="21"/>
      </patternFill>
    </fill>
    <fill>
      <patternFill patternType="solid">
        <fgColor indexed="18"/>
        <bgColor indexed="32"/>
      </patternFill>
    </fill>
    <fill>
      <patternFill patternType="solid">
        <fgColor indexed="49"/>
        <bgColor indexed="40"/>
      </patternFill>
    </fill>
    <fill>
      <patternFill patternType="solid">
        <fgColor indexed="10"/>
        <bgColor indexed="60"/>
      </patternFill>
    </fill>
    <fill>
      <patternFill patternType="solid">
        <fgColor indexed="8"/>
        <bgColor indexed="58"/>
      </patternFill>
    </fill>
    <fill>
      <patternFill patternType="solid">
        <fgColor indexed="20"/>
        <bgColor indexed="36"/>
      </patternFill>
    </fill>
    <fill>
      <patternFill patternType="solid">
        <fgColor indexed="12"/>
        <bgColor indexed="39"/>
      </patternFill>
    </fill>
    <fill>
      <patternFill patternType="solid">
        <fgColor indexed="62"/>
        <bgColor indexed="48"/>
      </patternFill>
    </fill>
    <fill>
      <patternFill patternType="solid">
        <fgColor theme="3" tint="-0.249977111117893"/>
        <bgColor indexed="62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3"/>
        <bgColor indexed="26"/>
      </patternFill>
    </fill>
    <fill>
      <patternFill patternType="solid">
        <fgColor indexed="22"/>
        <bgColor indexed="44"/>
      </patternFill>
    </fill>
    <fill>
      <patternFill patternType="solid">
        <fgColor indexed="48"/>
        <bgColor indexed="62"/>
      </patternFill>
    </fill>
    <fill>
      <patternFill patternType="solid">
        <fgColor indexed="16"/>
        <bgColor indexed="37"/>
      </patternFill>
    </fill>
    <fill>
      <patternFill patternType="solid">
        <fgColor rgb="FF002060"/>
        <bgColor indexed="60"/>
      </patternFill>
    </fill>
    <fill>
      <patternFill patternType="solid">
        <fgColor theme="8" tint="0.59999389629810485"/>
        <bgColor indexed="26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00B0F0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/>
      <right style="hair">
        <color indexed="8"/>
      </right>
      <top style="hair">
        <color indexed="8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8"/>
      </left>
      <right/>
      <top/>
      <bottom/>
      <diagonal/>
    </border>
    <border>
      <left/>
      <right style="hair">
        <color indexed="8"/>
      </right>
      <top/>
      <bottom/>
      <diagonal/>
    </border>
    <border>
      <left style="hair">
        <color indexed="8"/>
      </left>
      <right/>
      <top/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/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8"/>
      </left>
      <right/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rgb="FFE7E7E7"/>
      </bottom>
      <diagonal/>
    </border>
  </borders>
  <cellStyleXfs count="116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4" fillId="0" borderId="0">
      <alignment horizontal="center"/>
    </xf>
    <xf numFmtId="0" fontId="20" fillId="0" borderId="0"/>
    <xf numFmtId="0" fontId="1" fillId="0" borderId="0"/>
    <xf numFmtId="0" fontId="28" fillId="0" borderId="0">
      <alignment horizontal="center" textRotation="90"/>
    </xf>
    <xf numFmtId="0" fontId="21" fillId="0" borderId="0" applyNumberFormat="0" applyFill="0" applyBorder="0" applyAlignment="0" applyProtection="0"/>
    <xf numFmtId="0" fontId="20" fillId="0" borderId="0"/>
    <xf numFmtId="0" fontId="29" fillId="0" borderId="0"/>
    <xf numFmtId="0" fontId="20" fillId="0" borderId="0"/>
    <xf numFmtId="0" fontId="28" fillId="0" borderId="0">
      <alignment horizontal="center"/>
    </xf>
    <xf numFmtId="0" fontId="27" fillId="0" borderId="0"/>
    <xf numFmtId="0" fontId="23" fillId="0" borderId="0"/>
    <xf numFmtId="0" fontId="24" fillId="0" borderId="0">
      <alignment horizontal="center" textRotation="90"/>
    </xf>
    <xf numFmtId="0" fontId="20" fillId="0" borderId="0"/>
    <xf numFmtId="0" fontId="25" fillId="0" borderId="0"/>
    <xf numFmtId="0" fontId="26" fillId="0" borderId="0" applyNumberFormat="0" applyFill="0" applyBorder="0" applyAlignment="0" applyProtection="0">
      <alignment vertical="top"/>
      <protection locked="0"/>
    </xf>
    <xf numFmtId="166" fontId="25" fillId="0" borderId="0"/>
    <xf numFmtId="0" fontId="20" fillId="0" borderId="0"/>
    <xf numFmtId="0" fontId="26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22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22" fillId="0" borderId="0" applyNumberFormat="0" applyFill="0" applyBorder="0" applyAlignment="0" applyProtection="0">
      <alignment vertical="top"/>
      <protection locked="0"/>
    </xf>
    <xf numFmtId="0" fontId="1" fillId="0" borderId="0"/>
    <xf numFmtId="166" fontId="29" fillId="0" borderId="0"/>
    <xf numFmtId="0" fontId="21" fillId="0" borderId="0" applyNumberFormat="0" applyFill="0" applyBorder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20" fillId="0" borderId="0"/>
    <xf numFmtId="0" fontId="1" fillId="0" borderId="0"/>
    <xf numFmtId="0" fontId="22" fillId="0" borderId="0" applyNumberFormat="0" applyFill="0" applyBorder="0" applyAlignment="0" applyProtection="0">
      <alignment vertical="top"/>
      <protection locked="0"/>
    </xf>
    <xf numFmtId="0" fontId="20" fillId="0" borderId="0"/>
    <xf numFmtId="0" fontId="19" fillId="0" borderId="0"/>
    <xf numFmtId="0" fontId="67" fillId="2" borderId="0" applyNumberFormat="0" applyBorder="0" applyAlignment="0" applyProtection="0"/>
    <xf numFmtId="0" fontId="68" fillId="3" borderId="0" applyNumberFormat="0" applyBorder="0" applyAlignment="0" applyProtection="0"/>
    <xf numFmtId="0" fontId="69" fillId="4" borderId="0" applyNumberFormat="0" applyBorder="0" applyAlignment="0" applyProtection="0"/>
    <xf numFmtId="0" fontId="70" fillId="5" borderId="4" applyNumberFormat="0" applyAlignment="0" applyProtection="0"/>
    <xf numFmtId="0" fontId="71" fillId="6" borderId="5" applyNumberFormat="0" applyAlignment="0" applyProtection="0"/>
    <xf numFmtId="0" fontId="72" fillId="6" borderId="4" applyNumberFormat="0" applyAlignment="0" applyProtection="0"/>
    <xf numFmtId="0" fontId="73" fillId="0" borderId="6" applyNumberFormat="0" applyFill="0" applyAlignment="0" applyProtection="0"/>
    <xf numFmtId="0" fontId="74" fillId="7" borderId="7" applyNumberFormat="0" applyAlignment="0" applyProtection="0"/>
    <xf numFmtId="0" fontId="75" fillId="0" borderId="0" applyNumberFormat="0" applyFill="0" applyBorder="0" applyAlignment="0" applyProtection="0"/>
    <xf numFmtId="0" fontId="19" fillId="8" borderId="8" applyNumberFormat="0" applyFont="0" applyAlignment="0" applyProtection="0"/>
    <xf numFmtId="0" fontId="76" fillId="0" borderId="0" applyNumberFormat="0" applyFill="0" applyBorder="0" applyAlignment="0" applyProtection="0"/>
    <xf numFmtId="0" fontId="77" fillId="0" borderId="9" applyNumberFormat="0" applyFill="0" applyAlignment="0" applyProtection="0"/>
    <xf numFmtId="0" fontId="78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11" borderId="0" applyNumberFormat="0" applyBorder="0" applyAlignment="0" applyProtection="0"/>
    <xf numFmtId="0" fontId="78" fillId="12" borderId="0" applyNumberFormat="0" applyBorder="0" applyAlignment="0" applyProtection="0"/>
    <xf numFmtId="0" fontId="78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78" fillId="16" borderId="0" applyNumberFormat="0" applyBorder="0" applyAlignment="0" applyProtection="0"/>
    <xf numFmtId="0" fontId="78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9" borderId="0" applyNumberFormat="0" applyBorder="0" applyAlignment="0" applyProtection="0"/>
    <xf numFmtId="0" fontId="78" fillId="20" borderId="0" applyNumberFormat="0" applyBorder="0" applyAlignment="0" applyProtection="0"/>
    <xf numFmtId="0" fontId="78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3" borderId="0" applyNumberFormat="0" applyBorder="0" applyAlignment="0" applyProtection="0"/>
    <xf numFmtId="0" fontId="78" fillId="24" borderId="0" applyNumberFormat="0" applyBorder="0" applyAlignment="0" applyProtection="0"/>
    <xf numFmtId="0" fontId="78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7" borderId="0" applyNumberFormat="0" applyBorder="0" applyAlignment="0" applyProtection="0"/>
    <xf numFmtId="0" fontId="78" fillId="28" borderId="0" applyNumberFormat="0" applyBorder="0" applyAlignment="0" applyProtection="0"/>
    <xf numFmtId="0" fontId="78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1" borderId="0" applyNumberFormat="0" applyBorder="0" applyAlignment="0" applyProtection="0"/>
    <xf numFmtId="0" fontId="78" fillId="32" borderId="0" applyNumberFormat="0" applyBorder="0" applyAlignment="0" applyProtection="0"/>
    <xf numFmtId="0" fontId="79" fillId="0" borderId="0" applyNumberFormat="0" applyFill="0" applyBorder="0" applyAlignment="0" applyProtection="0"/>
    <xf numFmtId="43" fontId="19" fillId="0" borderId="0" applyFont="0" applyFill="0" applyBorder="0" applyAlignment="0" applyProtection="0"/>
    <xf numFmtId="0" fontId="20" fillId="0" borderId="0"/>
    <xf numFmtId="0" fontId="22" fillId="0" borderId="0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>
      <alignment vertical="top"/>
      <protection locked="0"/>
    </xf>
  </cellStyleXfs>
  <cellXfs count="397">
    <xf numFmtId="0" fontId="0" fillId="0" borderId="0" xfId="0"/>
    <xf numFmtId="0" fontId="0" fillId="0" borderId="0" xfId="0"/>
    <xf numFmtId="0" fontId="16" fillId="0" borderId="0" xfId="0" applyFont="1"/>
    <xf numFmtId="0" fontId="16" fillId="0" borderId="0" xfId="0" applyFont="1" applyFill="1" applyBorder="1"/>
    <xf numFmtId="0" fontId="47" fillId="46" borderId="0" xfId="58" applyFont="1" applyFill="1" applyAlignment="1">
      <alignment horizontal="left"/>
    </xf>
    <xf numFmtId="0" fontId="20" fillId="0" borderId="0" xfId="58"/>
    <xf numFmtId="0" fontId="47" fillId="0" borderId="0" xfId="0" applyFont="1" applyFill="1" applyBorder="1" applyAlignment="1">
      <alignment horizontal="left"/>
    </xf>
    <xf numFmtId="0" fontId="20" fillId="0" borderId="0" xfId="58" applyFont="1" applyAlignment="1">
      <alignment horizontal="left"/>
    </xf>
    <xf numFmtId="0" fontId="20" fillId="0" borderId="0" xfId="58" applyFont="1"/>
    <xf numFmtId="0" fontId="49" fillId="0" borderId="0" xfId="58" applyFont="1" applyAlignment="1">
      <alignment horizontal="left"/>
    </xf>
    <xf numFmtId="0" fontId="20" fillId="0" borderId="0" xfId="58" applyFont="1" applyBorder="1" applyAlignment="1">
      <alignment horizontal="left"/>
    </xf>
    <xf numFmtId="0" fontId="49" fillId="0" borderId="0" xfId="0" applyFont="1" applyFill="1" applyBorder="1" applyAlignment="1">
      <alignment horizontal="left"/>
    </xf>
    <xf numFmtId="0" fontId="20" fillId="0" borderId="15" xfId="58" applyFont="1" applyBorder="1" applyAlignment="1">
      <alignment horizontal="left"/>
    </xf>
    <xf numFmtId="0" fontId="20" fillId="0" borderId="16" xfId="58" applyFont="1" applyBorder="1"/>
    <xf numFmtId="0" fontId="20" fillId="0" borderId="0" xfId="58" applyFont="1" applyBorder="1"/>
    <xf numFmtId="0" fontId="20" fillId="0" borderId="15" xfId="58" applyFont="1" applyBorder="1"/>
    <xf numFmtId="0" fontId="20" fillId="0" borderId="16" xfId="58" applyFont="1" applyBorder="1" applyAlignment="1">
      <alignment horizontal="left"/>
    </xf>
    <xf numFmtId="0" fontId="47" fillId="0" borderId="0" xfId="0" applyFont="1" applyFill="1" applyBorder="1"/>
    <xf numFmtId="0" fontId="47" fillId="0" borderId="0" xfId="58" applyFont="1" applyBorder="1" applyAlignment="1">
      <alignment horizontal="left"/>
    </xf>
    <xf numFmtId="0" fontId="47" fillId="0" borderId="0" xfId="58" applyFont="1" applyBorder="1"/>
    <xf numFmtId="0" fontId="20" fillId="0" borderId="0" xfId="58" applyFont="1" applyFill="1" applyBorder="1" applyAlignment="1">
      <alignment horizontal="left"/>
    </xf>
    <xf numFmtId="0" fontId="50" fillId="0" borderId="0" xfId="58" applyFont="1" applyFill="1" applyBorder="1" applyAlignment="1">
      <alignment horizontal="left"/>
    </xf>
    <xf numFmtId="0" fontId="20" fillId="0" borderId="0" xfId="58" applyFont="1" applyFill="1" applyBorder="1"/>
    <xf numFmtId="0" fontId="20" fillId="0" borderId="0" xfId="58" applyFont="1" applyFill="1"/>
    <xf numFmtId="0" fontId="20" fillId="0" borderId="0" xfId="58" applyFont="1" applyFill="1" applyAlignment="1">
      <alignment horizontal="left"/>
    </xf>
    <xf numFmtId="0" fontId="52" fillId="0" borderId="0" xfId="58" applyFont="1" applyBorder="1" applyAlignment="1">
      <alignment horizontal="left"/>
    </xf>
    <xf numFmtId="0" fontId="52" fillId="0" borderId="0" xfId="58" quotePrefix="1" applyFont="1" applyBorder="1" applyAlignment="1">
      <alignment horizontal="left"/>
    </xf>
    <xf numFmtId="0" fontId="52" fillId="0" borderId="0" xfId="58" quotePrefix="1" applyFont="1" applyBorder="1"/>
    <xf numFmtId="0" fontId="52" fillId="0" borderId="0" xfId="58" applyFont="1" applyBorder="1"/>
    <xf numFmtId="0" fontId="52" fillId="0" borderId="0" xfId="58" quotePrefix="1" applyFont="1"/>
    <xf numFmtId="0" fontId="52" fillId="0" borderId="0" xfId="0" applyFont="1" applyFill="1" applyBorder="1"/>
    <xf numFmtId="0" fontId="20" fillId="0" borderId="0" xfId="58" applyBorder="1"/>
    <xf numFmtId="0" fontId="20" fillId="0" borderId="14" xfId="58" applyFont="1" applyBorder="1"/>
    <xf numFmtId="0" fontId="47" fillId="0" borderId="14" xfId="0" applyFont="1" applyFill="1" applyBorder="1" applyAlignment="1">
      <alignment horizontal="left"/>
    </xf>
    <xf numFmtId="0" fontId="20" fillId="0" borderId="14" xfId="58" applyFont="1" applyFill="1" applyBorder="1" applyAlignment="1">
      <alignment horizontal="left"/>
    </xf>
    <xf numFmtId="0" fontId="47" fillId="0" borderId="14" xfId="0" applyFont="1" applyFill="1" applyBorder="1"/>
    <xf numFmtId="0" fontId="52" fillId="0" borderId="0" xfId="58" applyFont="1"/>
    <xf numFmtId="0" fontId="52" fillId="0" borderId="19" xfId="58" applyFont="1" applyBorder="1" applyAlignment="1">
      <alignment horizontal="left"/>
    </xf>
    <xf numFmtId="0" fontId="50" fillId="0" borderId="0" xfId="58" applyFont="1" applyFill="1"/>
    <xf numFmtId="0" fontId="20" fillId="0" borderId="14" xfId="58" applyFont="1" applyBorder="1" applyAlignment="1">
      <alignment horizontal="left"/>
    </xf>
    <xf numFmtId="0" fontId="47" fillId="0" borderId="14" xfId="58" applyFont="1" applyBorder="1" applyAlignment="1">
      <alignment horizontal="left"/>
    </xf>
    <xf numFmtId="0" fontId="52" fillId="0" borderId="0" xfId="58" quotePrefix="1" applyFont="1" applyFill="1" applyBorder="1" applyAlignment="1">
      <alignment horizontal="left"/>
    </xf>
    <xf numFmtId="0" fontId="52" fillId="0" borderId="0" xfId="58" quotePrefix="1" applyNumberFormat="1" applyFont="1" applyBorder="1" applyAlignment="1">
      <alignment horizontal="left"/>
    </xf>
    <xf numFmtId="0" fontId="52" fillId="0" borderId="19" xfId="58" applyFont="1" applyBorder="1"/>
    <xf numFmtId="0" fontId="52" fillId="0" borderId="0" xfId="0" applyFont="1" applyFill="1" applyBorder="1" applyAlignment="1">
      <alignment horizontal="left"/>
    </xf>
    <xf numFmtId="0" fontId="47" fillId="0" borderId="0" xfId="58" applyFont="1" applyFill="1" applyBorder="1" applyAlignment="1">
      <alignment horizontal="left"/>
    </xf>
    <xf numFmtId="0" fontId="53" fillId="0" borderId="0" xfId="58" applyFont="1" applyBorder="1" applyAlignment="1">
      <alignment horizontal="left"/>
    </xf>
    <xf numFmtId="0" fontId="16" fillId="33" borderId="0" xfId="0" applyFont="1" applyFill="1" applyAlignment="1">
      <alignment horizontal="center"/>
    </xf>
    <xf numFmtId="0" fontId="0" fillId="0" borderId="0" xfId="0" applyFont="1" applyAlignment="1">
      <alignment horizontal="left"/>
    </xf>
    <xf numFmtId="0" fontId="0" fillId="0" borderId="0" xfId="0" applyFont="1" applyAlignment="1">
      <alignment horizontal="center"/>
    </xf>
    <xf numFmtId="0" fontId="0" fillId="0" borderId="0" xfId="0" applyFont="1"/>
    <xf numFmtId="0" fontId="0" fillId="0" borderId="0" xfId="0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/>
    <xf numFmtId="0" fontId="0" fillId="0" borderId="0" xfId="0" applyFont="1" applyBorder="1"/>
    <xf numFmtId="0" fontId="0" fillId="0" borderId="0" xfId="0" applyFont="1" applyFill="1" applyBorder="1"/>
    <xf numFmtId="0" fontId="56" fillId="0" borderId="0" xfId="0" applyFont="1"/>
    <xf numFmtId="0" fontId="54" fillId="0" borderId="0" xfId="0" applyFont="1" applyAlignment="1">
      <alignment horizontal="center"/>
    </xf>
    <xf numFmtId="0" fontId="48" fillId="0" borderId="24" xfId="0" applyFont="1" applyBorder="1"/>
    <xf numFmtId="0" fontId="56" fillId="0" borderId="0" xfId="0" applyFont="1" applyBorder="1" applyAlignment="1">
      <alignment horizontal="left"/>
    </xf>
    <xf numFmtId="0" fontId="56" fillId="0" borderId="0" xfId="0" applyFont="1" applyBorder="1"/>
    <xf numFmtId="0" fontId="56" fillId="0" borderId="25" xfId="0" applyFont="1" applyBorder="1"/>
    <xf numFmtId="0" fontId="0" fillId="0" borderId="0" xfId="0" applyFont="1" applyBorder="1" applyAlignment="1">
      <alignment horizontal="center"/>
    </xf>
    <xf numFmtId="0" fontId="48" fillId="0" borderId="26" xfId="0" applyFont="1" applyBorder="1"/>
    <xf numFmtId="0" fontId="56" fillId="0" borderId="22" xfId="0" applyFont="1" applyBorder="1"/>
    <xf numFmtId="0" fontId="56" fillId="0" borderId="22" xfId="0" applyFont="1" applyBorder="1" applyAlignment="1">
      <alignment horizontal="left"/>
    </xf>
    <xf numFmtId="0" fontId="56" fillId="0" borderId="22" xfId="0" applyFont="1" applyFill="1" applyBorder="1" applyAlignment="1">
      <alignment horizontal="left"/>
    </xf>
    <xf numFmtId="0" fontId="56" fillId="0" borderId="27" xfId="0" applyFont="1" applyBorder="1"/>
    <xf numFmtId="0" fontId="58" fillId="0" borderId="0" xfId="0" applyFont="1"/>
    <xf numFmtId="0" fontId="56" fillId="0" borderId="0" xfId="0" applyFont="1" applyFill="1" applyBorder="1" applyAlignment="1">
      <alignment horizontal="left"/>
    </xf>
    <xf numFmtId="0" fontId="48" fillId="0" borderId="24" xfId="0" applyFont="1" applyBorder="1" applyAlignment="1">
      <alignment horizontal="left"/>
    </xf>
    <xf numFmtId="0" fontId="0" fillId="0" borderId="0" xfId="0" applyFont="1" applyAlignment="1">
      <alignment horizontal="right"/>
    </xf>
    <xf numFmtId="0" fontId="52" fillId="0" borderId="19" xfId="58" quotePrefix="1" applyFont="1" applyBorder="1"/>
    <xf numFmtId="0" fontId="52" fillId="0" borderId="0" xfId="0" quotePrefix="1" applyFont="1" applyFill="1" applyBorder="1"/>
    <xf numFmtId="0" fontId="53" fillId="0" borderId="0" xfId="0" applyFont="1" applyFill="1" applyBorder="1" applyAlignment="1">
      <alignment horizontal="left"/>
    </xf>
    <xf numFmtId="0" fontId="31" fillId="0" borderId="14" xfId="58" applyFont="1" applyBorder="1"/>
    <xf numFmtId="0" fontId="16" fillId="0" borderId="0" xfId="0" applyFont="1" applyAlignment="1">
      <alignment horizontal="center"/>
    </xf>
    <xf numFmtId="0" fontId="61" fillId="0" borderId="0" xfId="58" applyFont="1" applyBorder="1"/>
    <xf numFmtId="0" fontId="20" fillId="0" borderId="0" xfId="0" applyFont="1" applyFill="1" applyBorder="1"/>
    <xf numFmtId="0" fontId="20" fillId="0" borderId="0" xfId="0" applyFont="1" applyFill="1" applyBorder="1" applyAlignment="1">
      <alignment horizontal="left"/>
    </xf>
    <xf numFmtId="0" fontId="52" fillId="0" borderId="0" xfId="0" quotePrefix="1" applyFont="1" applyFill="1" applyBorder="1" applyAlignment="1">
      <alignment horizontal="left"/>
    </xf>
    <xf numFmtId="0" fontId="52" fillId="0" borderId="21" xfId="0" applyFont="1" applyFill="1" applyBorder="1"/>
    <xf numFmtId="0" fontId="61" fillId="0" borderId="19" xfId="58" quotePrefix="1" applyFont="1" applyBorder="1"/>
    <xf numFmtId="0" fontId="16" fillId="44" borderId="0" xfId="0" applyFont="1" applyFill="1" applyAlignment="1">
      <alignment horizontal="center"/>
    </xf>
    <xf numFmtId="0" fontId="0" fillId="0" borderId="0" xfId="0" applyFont="1" applyFill="1" applyAlignment="1">
      <alignment horizontal="center"/>
    </xf>
    <xf numFmtId="0" fontId="65" fillId="0" borderId="0" xfId="0" applyFont="1" applyBorder="1"/>
    <xf numFmtId="0" fontId="47" fillId="0" borderId="0" xfId="58" applyFont="1" applyFill="1" applyBorder="1"/>
    <xf numFmtId="0" fontId="48" fillId="0" borderId="0" xfId="0" applyFont="1" applyBorder="1" applyAlignment="1">
      <alignment horizontal="centerContinuous"/>
    </xf>
    <xf numFmtId="0" fontId="20" fillId="0" borderId="0" xfId="0" applyFont="1" applyBorder="1" applyAlignment="1">
      <alignment horizontal="centerContinuous"/>
    </xf>
    <xf numFmtId="0" fontId="0" fillId="0" borderId="0" xfId="0" applyBorder="1" applyAlignment="1">
      <alignment horizontal="centerContinuous"/>
    </xf>
    <xf numFmtId="0" fontId="20" fillId="0" borderId="0" xfId="0" applyFont="1" applyBorder="1" applyAlignment="1">
      <alignment horizontal="left"/>
    </xf>
    <xf numFmtId="14" fontId="62" fillId="0" borderId="0" xfId="0" applyNumberFormat="1" applyFont="1" applyBorder="1" applyAlignment="1">
      <alignment horizontal="centerContinuous"/>
    </xf>
    <xf numFmtId="0" fontId="49" fillId="0" borderId="0" xfId="58" applyFont="1" applyBorder="1" applyAlignment="1">
      <alignment horizontal="left"/>
    </xf>
    <xf numFmtId="0" fontId="63" fillId="0" borderId="0" xfId="0" applyFont="1" applyBorder="1" applyAlignment="1">
      <alignment horizontal="centerContinuous"/>
    </xf>
    <xf numFmtId="0" fontId="64" fillId="0" borderId="0" xfId="0" applyFont="1" applyBorder="1" applyAlignment="1">
      <alignment horizontal="left"/>
    </xf>
    <xf numFmtId="0" fontId="64" fillId="0" borderId="0" xfId="0" applyFont="1" applyBorder="1"/>
    <xf numFmtId="0" fontId="65" fillId="0" borderId="0" xfId="0" applyFont="1" applyBorder="1" applyAlignment="1">
      <alignment horizontal="left"/>
    </xf>
    <xf numFmtId="0" fontId="66" fillId="0" borderId="0" xfId="0" applyFont="1" applyBorder="1" applyAlignment="1">
      <alignment horizontal="left"/>
    </xf>
    <xf numFmtId="0" fontId="66" fillId="0" borderId="0" xfId="0" applyFont="1" applyBorder="1"/>
    <xf numFmtId="0" fontId="0" fillId="0" borderId="0" xfId="0" quotePrefix="1" applyAlignment="1">
      <alignment horizontal="left"/>
    </xf>
    <xf numFmtId="0" fontId="50" fillId="0" borderId="14" xfId="58" applyFont="1" applyBorder="1"/>
    <xf numFmtId="0" fontId="50" fillId="0" borderId="14" xfId="58" applyFont="1" applyBorder="1" applyAlignment="1">
      <alignment horizontal="left"/>
    </xf>
    <xf numFmtId="0" fontId="18" fillId="0" borderId="0" xfId="0" applyFont="1" applyFill="1" applyBorder="1"/>
    <xf numFmtId="0" fontId="38" fillId="0" borderId="0" xfId="0" applyFont="1"/>
    <xf numFmtId="164" fontId="18" fillId="0" borderId="0" xfId="0" applyNumberFormat="1" applyFont="1" applyFill="1" applyBorder="1" applyAlignment="1">
      <alignment horizontal="center"/>
    </xf>
    <xf numFmtId="1" fontId="18" fillId="0" borderId="0" xfId="0" applyNumberFormat="1" applyFont="1" applyFill="1" applyBorder="1" applyAlignment="1">
      <alignment horizontal="center"/>
    </xf>
    <xf numFmtId="0" fontId="0" fillId="43" borderId="0" xfId="0" applyFill="1" applyBorder="1"/>
    <xf numFmtId="0" fontId="0" fillId="0" borderId="0" xfId="0"/>
    <xf numFmtId="0" fontId="18" fillId="0" borderId="0" xfId="0" applyFont="1"/>
    <xf numFmtId="0" fontId="0" fillId="0" borderId="0" xfId="0" applyAlignment="1">
      <alignment horizontal="center"/>
    </xf>
    <xf numFmtId="0" fontId="35" fillId="41" borderId="0" xfId="0" applyFont="1" applyFill="1" applyBorder="1" applyAlignment="1">
      <alignment horizontal="left"/>
    </xf>
    <xf numFmtId="0" fontId="36" fillId="38" borderId="0" xfId="0" applyFont="1" applyFill="1" applyBorder="1" applyAlignment="1">
      <alignment horizontal="left"/>
    </xf>
    <xf numFmtId="0" fontId="42" fillId="42" borderId="0" xfId="0" applyFont="1" applyFill="1" applyBorder="1" applyAlignment="1">
      <alignment horizontal="left"/>
    </xf>
    <xf numFmtId="0" fontId="33" fillId="38" borderId="0" xfId="0" applyFont="1" applyFill="1" applyBorder="1" applyAlignment="1">
      <alignment horizontal="left"/>
    </xf>
    <xf numFmtId="0" fontId="32" fillId="35" borderId="0" xfId="0" applyFont="1" applyFill="1" applyBorder="1" applyAlignment="1">
      <alignment horizontal="left"/>
    </xf>
    <xf numFmtId="0" fontId="33" fillId="40" borderId="0" xfId="0" applyFont="1" applyFill="1" applyBorder="1" applyAlignment="1">
      <alignment horizontal="left"/>
    </xf>
    <xf numFmtId="0" fontId="39" fillId="35" borderId="0" xfId="58" applyFont="1" applyFill="1" applyBorder="1" applyAlignment="1">
      <alignment horizontal="left"/>
    </xf>
    <xf numFmtId="0" fontId="31" fillId="36" borderId="0" xfId="0" applyFont="1" applyFill="1" applyBorder="1" applyAlignment="1">
      <alignment horizontal="left"/>
    </xf>
    <xf numFmtId="0" fontId="39" fillId="37" borderId="0" xfId="0" applyFont="1" applyFill="1" applyBorder="1" applyAlignment="1">
      <alignment horizontal="left"/>
    </xf>
    <xf numFmtId="0" fontId="33" fillId="37" borderId="0" xfId="0" applyFont="1" applyFill="1" applyBorder="1" applyAlignment="1">
      <alignment horizontal="left"/>
    </xf>
    <xf numFmtId="0" fontId="30" fillId="35" borderId="0" xfId="0" applyFont="1" applyFill="1" applyBorder="1" applyAlignment="1">
      <alignment horizontal="left"/>
    </xf>
    <xf numFmtId="0" fontId="0" fillId="0" borderId="0" xfId="0" applyBorder="1"/>
    <xf numFmtId="0" fontId="18" fillId="0" borderId="0" xfId="0" applyFont="1" applyBorder="1"/>
    <xf numFmtId="0" fontId="30" fillId="38" borderId="0" xfId="0" applyFont="1" applyFill="1" applyBorder="1" applyAlignment="1">
      <alignment horizontal="left"/>
    </xf>
    <xf numFmtId="0" fontId="34" fillId="39" borderId="0" xfId="0" applyFont="1" applyFill="1" applyBorder="1" applyAlignment="1">
      <alignment horizontal="left"/>
    </xf>
    <xf numFmtId="0" fontId="40" fillId="41" borderId="0" xfId="0" applyFont="1" applyFill="1" applyBorder="1" applyAlignment="1">
      <alignment horizontal="left"/>
    </xf>
    <xf numFmtId="0" fontId="35" fillId="38" borderId="0" xfId="0" applyFont="1" applyFill="1" applyBorder="1" applyAlignment="1">
      <alignment horizontal="left"/>
    </xf>
    <xf numFmtId="0" fontId="41" fillId="38" borderId="0" xfId="0" applyFont="1" applyFill="1" applyBorder="1" applyAlignment="1">
      <alignment horizontal="left"/>
    </xf>
    <xf numFmtId="0" fontId="43" fillId="37" borderId="0" xfId="0" applyFont="1" applyFill="1" applyBorder="1" applyAlignment="1">
      <alignment horizontal="center"/>
    </xf>
    <xf numFmtId="0" fontId="30" fillId="34" borderId="0" xfId="0" applyFont="1" applyFill="1" applyBorder="1" applyAlignment="1"/>
    <xf numFmtId="0" fontId="37" fillId="41" borderId="0" xfId="0" applyFont="1" applyFill="1" applyBorder="1" applyAlignment="1"/>
    <xf numFmtId="0" fontId="33" fillId="37" borderId="0" xfId="0" applyFont="1" applyFill="1" applyBorder="1" applyAlignment="1"/>
    <xf numFmtId="0" fontId="0" fillId="0" borderId="0" xfId="0" applyFill="1" applyBorder="1"/>
    <xf numFmtId="0" fontId="18" fillId="0" borderId="0" xfId="0" applyFont="1" applyBorder="1" applyAlignment="1">
      <alignment horizontal="center"/>
    </xf>
    <xf numFmtId="0" fontId="18" fillId="0" borderId="0" xfId="0" applyFont="1" applyAlignment="1">
      <alignment horizontal="center"/>
    </xf>
    <xf numFmtId="0" fontId="18" fillId="0" borderId="0" xfId="0" applyFont="1" applyFill="1" applyBorder="1" applyAlignment="1">
      <alignment horizontal="center"/>
    </xf>
    <xf numFmtId="0" fontId="45" fillId="0" borderId="0" xfId="0" applyFont="1" applyFill="1" applyBorder="1" applyAlignment="1">
      <alignment horizontal="center"/>
    </xf>
    <xf numFmtId="0" fontId="0" fillId="43" borderId="0" xfId="0" applyFill="1"/>
    <xf numFmtId="0" fontId="0" fillId="43" borderId="0" xfId="0" applyFill="1" applyAlignment="1">
      <alignment horizontal="center"/>
    </xf>
    <xf numFmtId="0" fontId="39" fillId="0" borderId="0" xfId="0" applyFont="1" applyFill="1" applyBorder="1" applyAlignment="1">
      <alignment horizontal="center"/>
    </xf>
    <xf numFmtId="0" fontId="33" fillId="0" borderId="0" xfId="0" applyFont="1" applyFill="1" applyBorder="1" applyAlignment="1">
      <alignment horizontal="center"/>
    </xf>
    <xf numFmtId="0" fontId="40" fillId="0" borderId="0" xfId="0" applyFont="1" applyFill="1" applyBorder="1" applyAlignment="1">
      <alignment horizontal="center"/>
    </xf>
    <xf numFmtId="0" fontId="35" fillId="0" borderId="0" xfId="0" applyFont="1" applyFill="1" applyBorder="1" applyAlignment="1">
      <alignment horizontal="center"/>
    </xf>
    <xf numFmtId="0" fontId="41" fillId="0" borderId="0" xfId="0" applyFont="1" applyFill="1" applyBorder="1" applyAlignment="1">
      <alignment horizontal="center"/>
    </xf>
    <xf numFmtId="0" fontId="37" fillId="0" borderId="0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16" fillId="43" borderId="0" xfId="0" applyFont="1" applyFill="1" applyBorder="1"/>
    <xf numFmtId="0" fontId="0" fillId="43" borderId="0" xfId="0" applyFill="1" applyBorder="1" applyAlignment="1">
      <alignment horizontal="center"/>
    </xf>
    <xf numFmtId="0" fontId="43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18" fillId="0" borderId="0" xfId="0" applyFont="1" applyFill="1" applyAlignment="1">
      <alignment horizontal="center"/>
    </xf>
    <xf numFmtId="0" fontId="19" fillId="0" borderId="0" xfId="0" applyFont="1" applyAlignment="1">
      <alignment horizontal="center"/>
    </xf>
    <xf numFmtId="164" fontId="19" fillId="0" borderId="0" xfId="0" applyNumberFormat="1" applyFont="1" applyAlignment="1">
      <alignment horizontal="center"/>
    </xf>
    <xf numFmtId="0" fontId="19" fillId="0" borderId="0" xfId="0" applyFont="1" applyFill="1" applyBorder="1" applyAlignment="1">
      <alignment horizontal="center"/>
    </xf>
    <xf numFmtId="0" fontId="19" fillId="0" borderId="0" xfId="0" applyFont="1" applyFill="1" applyAlignment="1">
      <alignment horizontal="center"/>
    </xf>
    <xf numFmtId="0" fontId="39" fillId="0" borderId="0" xfId="58" applyFont="1" applyFill="1" applyBorder="1" applyAlignment="1">
      <alignment horizontal="center"/>
    </xf>
    <xf numFmtId="0" fontId="31" fillId="0" borderId="0" xfId="0" applyFont="1" applyFill="1" applyBorder="1" applyAlignment="1">
      <alignment horizontal="center"/>
    </xf>
    <xf numFmtId="0" fontId="30" fillId="0" borderId="0" xfId="0" applyFont="1" applyFill="1" applyBorder="1" applyAlignment="1">
      <alignment horizontal="center"/>
    </xf>
    <xf numFmtId="0" fontId="36" fillId="0" borderId="0" xfId="0" applyFont="1" applyFill="1" applyBorder="1" applyAlignment="1">
      <alignment horizontal="center"/>
    </xf>
    <xf numFmtId="0" fontId="42" fillId="0" borderId="0" xfId="0" applyFont="1" applyFill="1" applyBorder="1" applyAlignment="1">
      <alignment horizontal="center"/>
    </xf>
    <xf numFmtId="0" fontId="34" fillId="0" borderId="0" xfId="0" applyFont="1" applyFill="1" applyBorder="1" applyAlignment="1">
      <alignment horizontal="center"/>
    </xf>
    <xf numFmtId="0" fontId="32" fillId="0" borderId="0" xfId="0" applyFont="1" applyFill="1" applyBorder="1" applyAlignment="1">
      <alignment horizontal="center"/>
    </xf>
    <xf numFmtId="164" fontId="19" fillId="0" borderId="0" xfId="74" applyNumberFormat="1" applyFont="1" applyFill="1" applyAlignment="1">
      <alignment horizontal="center"/>
    </xf>
    <xf numFmtId="0" fontId="19" fillId="0" borderId="0" xfId="74" applyFill="1" applyAlignment="1">
      <alignment horizontal="center"/>
    </xf>
    <xf numFmtId="0" fontId="0" fillId="0" borderId="0" xfId="0" applyFill="1"/>
    <xf numFmtId="164" fontId="18" fillId="0" borderId="0" xfId="0" applyNumberFormat="1" applyFont="1" applyAlignment="1">
      <alignment horizontal="center"/>
    </xf>
    <xf numFmtId="164" fontId="19" fillId="0" borderId="0" xfId="74" applyNumberFormat="1" applyAlignment="1">
      <alignment horizontal="center"/>
    </xf>
    <xf numFmtId="164" fontId="19" fillId="0" borderId="0" xfId="74" applyNumberFormat="1" applyFill="1" applyAlignment="1">
      <alignment horizontal="center"/>
    </xf>
    <xf numFmtId="0" fontId="0" fillId="0" borderId="0" xfId="0"/>
    <xf numFmtId="0" fontId="0" fillId="0" borderId="0" xfId="0" applyFill="1" applyAlignment="1">
      <alignment horizontal="center"/>
    </xf>
    <xf numFmtId="0" fontId="0" fillId="0" borderId="0" xfId="0" applyAlignment="1">
      <alignment horizontal="center"/>
    </xf>
    <xf numFmtId="0" fontId="19" fillId="0" borderId="0" xfId="74"/>
    <xf numFmtId="0" fontId="81" fillId="0" borderId="0" xfId="0" applyFont="1"/>
    <xf numFmtId="0" fontId="81" fillId="0" borderId="13" xfId="0" applyFont="1" applyBorder="1"/>
    <xf numFmtId="0" fontId="82" fillId="0" borderId="0" xfId="46" applyNumberFormat="1" applyFont="1" applyFill="1" applyBorder="1" applyAlignment="1" applyProtection="1">
      <alignment horizontal="left"/>
    </xf>
    <xf numFmtId="0" fontId="82" fillId="0" borderId="22" xfId="46" applyNumberFormat="1" applyFont="1" applyFill="1" applyBorder="1" applyAlignment="1" applyProtection="1"/>
    <xf numFmtId="0" fontId="53" fillId="0" borderId="0" xfId="0" quotePrefix="1" applyFont="1" applyFill="1" applyBorder="1" applyAlignment="1">
      <alignment horizontal="left"/>
    </xf>
    <xf numFmtId="0" fontId="52" fillId="0" borderId="14" xfId="0" applyFont="1" applyFill="1" applyBorder="1"/>
    <xf numFmtId="0" fontId="19" fillId="0" borderId="0" xfId="74" applyFont="1" applyFill="1" applyAlignment="1">
      <alignment horizontal="center"/>
    </xf>
    <xf numFmtId="0" fontId="53" fillId="0" borderId="21" xfId="0" quotePrefix="1" applyFont="1" applyFill="1" applyBorder="1" applyAlignment="1">
      <alignment horizontal="left"/>
    </xf>
    <xf numFmtId="0" fontId="45" fillId="50" borderId="0" xfId="0" applyFont="1" applyFill="1" applyBorder="1" applyAlignment="1">
      <alignment horizontal="left"/>
    </xf>
    <xf numFmtId="0" fontId="48" fillId="0" borderId="30" xfId="0" applyFont="1" applyBorder="1"/>
    <xf numFmtId="0" fontId="31" fillId="0" borderId="0" xfId="0" applyFont="1" applyBorder="1" applyAlignment="1">
      <alignment horizontal="center"/>
    </xf>
    <xf numFmtId="0" fontId="83" fillId="0" borderId="0" xfId="0" applyFont="1"/>
    <xf numFmtId="0" fontId="46" fillId="51" borderId="0" xfId="0" applyFont="1" applyFill="1" applyBorder="1" applyAlignment="1">
      <alignment horizontal="center"/>
    </xf>
    <xf numFmtId="0" fontId="46" fillId="0" borderId="0" xfId="0" applyFont="1" applyFill="1" applyBorder="1" applyAlignment="1">
      <alignment horizontal="center"/>
    </xf>
    <xf numFmtId="0" fontId="85" fillId="0" borderId="0" xfId="115" applyFont="1" applyFill="1" applyAlignment="1" applyProtection="1"/>
    <xf numFmtId="0" fontId="60" fillId="52" borderId="0" xfId="0" applyFont="1" applyFill="1"/>
    <xf numFmtId="0" fontId="87" fillId="0" borderId="0" xfId="115" applyFont="1" applyFill="1" applyAlignment="1" applyProtection="1">
      <alignment horizontal="center"/>
    </xf>
    <xf numFmtId="0" fontId="88" fillId="0" borderId="0" xfId="0" applyFont="1" applyBorder="1" applyAlignment="1">
      <alignment vertical="center"/>
    </xf>
    <xf numFmtId="0" fontId="56" fillId="0" borderId="0" xfId="58" applyFont="1" applyAlignment="1">
      <alignment horizontal="left"/>
    </xf>
    <xf numFmtId="0" fontId="48" fillId="0" borderId="0" xfId="58" applyFont="1" applyBorder="1" applyAlignment="1">
      <alignment horizontal="center"/>
    </xf>
    <xf numFmtId="0" fontId="56" fillId="0" borderId="0" xfId="58" applyFont="1"/>
    <xf numFmtId="0" fontId="48" fillId="0" borderId="0" xfId="58" applyFont="1" applyFill="1" applyBorder="1" applyAlignment="1">
      <alignment horizontal="center"/>
    </xf>
    <xf numFmtId="0" fontId="56" fillId="0" borderId="15" xfId="58" applyFont="1" applyBorder="1" applyAlignment="1">
      <alignment horizontal="left"/>
    </xf>
    <xf numFmtId="0" fontId="56" fillId="0" borderId="16" xfId="58" applyFont="1" applyBorder="1"/>
    <xf numFmtId="0" fontId="56" fillId="0" borderId="0" xfId="58" applyFont="1" applyBorder="1"/>
    <xf numFmtId="0" fontId="56" fillId="0" borderId="15" xfId="58" applyFont="1" applyBorder="1"/>
    <xf numFmtId="0" fontId="56" fillId="0" borderId="0" xfId="58" applyFont="1" applyBorder="1" applyAlignment="1">
      <alignment horizontal="left"/>
    </xf>
    <xf numFmtId="0" fontId="56" fillId="0" borderId="0" xfId="58" applyFont="1" applyFill="1" applyBorder="1" applyAlignment="1">
      <alignment horizontal="left"/>
    </xf>
    <xf numFmtId="0" fontId="92" fillId="0" borderId="16" xfId="58" applyFont="1" applyBorder="1" applyAlignment="1">
      <alignment horizontal="left"/>
    </xf>
    <xf numFmtId="0" fontId="56" fillId="0" borderId="11" xfId="58" applyFont="1" applyBorder="1" applyAlignment="1">
      <alignment horizontal="left"/>
    </xf>
    <xf numFmtId="0" fontId="56" fillId="0" borderId="12" xfId="58" applyFont="1" applyBorder="1" applyAlignment="1">
      <alignment horizontal="left"/>
    </xf>
    <xf numFmtId="0" fontId="92" fillId="0" borderId="12" xfId="58" applyFont="1" applyBorder="1" applyAlignment="1">
      <alignment horizontal="left"/>
    </xf>
    <xf numFmtId="0" fontId="56" fillId="0" borderId="17" xfId="58" applyFont="1" applyBorder="1"/>
    <xf numFmtId="0" fontId="56" fillId="0" borderId="18" xfId="58" applyFont="1" applyBorder="1"/>
    <xf numFmtId="0" fontId="93" fillId="0" borderId="0" xfId="46" applyNumberFormat="1" applyFont="1" applyFill="1" applyBorder="1" applyAlignment="1" applyProtection="1"/>
    <xf numFmtId="0" fontId="56" fillId="0" borderId="11" xfId="58" applyFont="1" applyBorder="1"/>
    <xf numFmtId="0" fontId="52" fillId="0" borderId="12" xfId="58" applyFont="1" applyBorder="1" applyAlignment="1">
      <alignment horizontal="left"/>
    </xf>
    <xf numFmtId="0" fontId="52" fillId="0" borderId="11" xfId="58" applyFont="1" applyBorder="1" applyAlignment="1">
      <alignment horizontal="left"/>
    </xf>
    <xf numFmtId="0" fontId="52" fillId="0" borderId="16" xfId="58" applyFont="1" applyBorder="1"/>
    <xf numFmtId="0" fontId="52" fillId="0" borderId="15" xfId="58" applyFont="1" applyBorder="1"/>
    <xf numFmtId="0" fontId="53" fillId="0" borderId="0" xfId="0" applyFont="1" applyFill="1" applyBorder="1"/>
    <xf numFmtId="0" fontId="52" fillId="0" borderId="18" xfId="58" applyFont="1" applyBorder="1"/>
    <xf numFmtId="0" fontId="52" fillId="0" borderId="17" xfId="58" applyFont="1" applyBorder="1"/>
    <xf numFmtId="0" fontId="52" fillId="0" borderId="16" xfId="58" applyFont="1" applyBorder="1" applyAlignment="1">
      <alignment horizontal="left"/>
    </xf>
    <xf numFmtId="0" fontId="52" fillId="0" borderId="15" xfId="58" applyFont="1" applyBorder="1" applyAlignment="1">
      <alignment horizontal="left"/>
    </xf>
    <xf numFmtId="0" fontId="18" fillId="44" borderId="14" xfId="0" applyFont="1" applyFill="1" applyBorder="1" applyAlignment="1">
      <alignment horizontal="center"/>
    </xf>
    <xf numFmtId="164" fontId="19" fillId="0" borderId="0" xfId="0" applyNumberFormat="1" applyFont="1" applyFill="1" applyAlignment="1">
      <alignment horizontal="center"/>
    </xf>
    <xf numFmtId="0" fontId="75" fillId="0" borderId="0" xfId="74" applyFont="1" applyAlignment="1">
      <alignment horizontal="center"/>
    </xf>
    <xf numFmtId="164" fontId="75" fillId="0" borderId="0" xfId="74" applyNumberFormat="1" applyFont="1" applyAlignment="1">
      <alignment horizontal="center"/>
    </xf>
    <xf numFmtId="0" fontId="75" fillId="0" borderId="0" xfId="74" applyFont="1" applyFill="1" applyAlignment="1">
      <alignment horizontal="center"/>
    </xf>
    <xf numFmtId="164" fontId="80" fillId="0" borderId="0" xfId="0" applyNumberFormat="1" applyFont="1" applyAlignment="1">
      <alignment horizontal="center"/>
    </xf>
    <xf numFmtId="0" fontId="14" fillId="0" borderId="0" xfId="0" applyFont="1"/>
    <xf numFmtId="0" fontId="14" fillId="0" borderId="0" xfId="0" applyFont="1" applyFill="1" applyBorder="1"/>
    <xf numFmtId="0" fontId="19" fillId="0" borderId="0" xfId="74"/>
    <xf numFmtId="0" fontId="19" fillId="0" borderId="0" xfId="74" applyAlignment="1">
      <alignment horizontal="center"/>
    </xf>
    <xf numFmtId="0" fontId="19" fillId="0" borderId="0" xfId="74"/>
    <xf numFmtId="0" fontId="19" fillId="0" borderId="0" xfId="74" applyAlignment="1">
      <alignment horizontal="center"/>
    </xf>
    <xf numFmtId="0" fontId="19" fillId="0" borderId="0" xfId="74"/>
    <xf numFmtId="0" fontId="14" fillId="0" borderId="0" xfId="0" applyFont="1" applyAlignment="1">
      <alignment horizontal="center"/>
    </xf>
    <xf numFmtId="164" fontId="19" fillId="0" borderId="0" xfId="74" applyNumberFormat="1"/>
    <xf numFmtId="0" fontId="75" fillId="0" borderId="0" xfId="74" applyFont="1" applyFill="1"/>
    <xf numFmtId="0" fontId="19" fillId="0" borderId="0" xfId="74" applyAlignment="1">
      <alignment horizontal="center"/>
    </xf>
    <xf numFmtId="0" fontId="14" fillId="0" borderId="0" xfId="0" applyFont="1" applyFill="1" applyAlignment="1">
      <alignment horizontal="center"/>
    </xf>
    <xf numFmtId="49" fontId="19" fillId="0" borderId="0" xfId="74" applyNumberFormat="1" applyAlignment="1">
      <alignment horizontal="center"/>
    </xf>
    <xf numFmtId="0" fontId="102" fillId="0" borderId="0" xfId="0" applyFont="1" applyFill="1" applyBorder="1" applyAlignment="1">
      <alignment horizontal="left"/>
    </xf>
    <xf numFmtId="0" fontId="101" fillId="0" borderId="0" xfId="58" applyFont="1" applyBorder="1"/>
    <xf numFmtId="0" fontId="101" fillId="0" borderId="0" xfId="0" applyFont="1" applyFill="1" applyBorder="1"/>
    <xf numFmtId="0" fontId="19" fillId="33" borderId="0" xfId="74" applyFill="1" applyAlignment="1">
      <alignment horizontal="center"/>
    </xf>
    <xf numFmtId="0" fontId="19" fillId="0" borderId="0" xfId="74" applyAlignment="1">
      <alignment horizontal="center"/>
    </xf>
    <xf numFmtId="0" fontId="103" fillId="0" borderId="0" xfId="0" applyFont="1" applyAlignment="1">
      <alignment horizontal="left"/>
    </xf>
    <xf numFmtId="49" fontId="19" fillId="0" borderId="0" xfId="0" applyNumberFormat="1" applyFont="1" applyFill="1" applyAlignment="1">
      <alignment horizontal="center"/>
    </xf>
    <xf numFmtId="49" fontId="19" fillId="0" borderId="0" xfId="0" applyNumberFormat="1" applyFont="1" applyAlignment="1">
      <alignment horizontal="center"/>
    </xf>
    <xf numFmtId="0" fontId="19" fillId="33" borderId="0" xfId="0" applyFont="1" applyFill="1" applyAlignment="1">
      <alignment horizontal="center"/>
    </xf>
    <xf numFmtId="0" fontId="48" fillId="0" borderId="31" xfId="0" applyFont="1" applyBorder="1"/>
    <xf numFmtId="0" fontId="56" fillId="0" borderId="13" xfId="0" applyFont="1" applyBorder="1" applyAlignment="1">
      <alignment horizontal="left"/>
    </xf>
    <xf numFmtId="0" fontId="56" fillId="0" borderId="13" xfId="0" applyFont="1" applyBorder="1"/>
    <xf numFmtId="0" fontId="56" fillId="0" borderId="32" xfId="0" applyFont="1" applyBorder="1"/>
    <xf numFmtId="0" fontId="56" fillId="0" borderId="33" xfId="0" applyFont="1" applyBorder="1"/>
    <xf numFmtId="0" fontId="61" fillId="0" borderId="0" xfId="58" quotePrefix="1" applyFont="1" applyBorder="1" applyAlignment="1">
      <alignment horizontal="left"/>
    </xf>
    <xf numFmtId="0" fontId="19" fillId="0" borderId="0" xfId="0" applyFont="1"/>
    <xf numFmtId="0" fontId="19" fillId="0" borderId="0" xfId="0" applyFont="1" applyFill="1"/>
    <xf numFmtId="0" fontId="20" fillId="0" borderId="14" xfId="58" applyFont="1" applyFill="1" applyBorder="1"/>
    <xf numFmtId="0" fontId="52" fillId="0" borderId="0" xfId="0" quotePrefix="1" applyFont="1" applyFill="1" applyBorder="1" applyAlignment="1">
      <alignment horizontal="right"/>
    </xf>
    <xf numFmtId="0" fontId="51" fillId="0" borderId="14" xfId="0" applyFont="1" applyFill="1" applyBorder="1" applyAlignment="1">
      <alignment horizontal="left"/>
    </xf>
    <xf numFmtId="49" fontId="19" fillId="0" borderId="0" xfId="74" applyNumberFormat="1" applyFont="1" applyFill="1" applyAlignment="1">
      <alignment horizontal="center"/>
    </xf>
    <xf numFmtId="49" fontId="19" fillId="0" borderId="0" xfId="74" applyNumberFormat="1" applyFill="1" applyAlignment="1">
      <alignment horizontal="center"/>
    </xf>
    <xf numFmtId="0" fontId="19" fillId="45" borderId="0" xfId="0" applyFont="1" applyFill="1" applyAlignment="1">
      <alignment horizontal="center"/>
    </xf>
    <xf numFmtId="0" fontId="19" fillId="45" borderId="0" xfId="74" applyFont="1" applyFill="1" applyAlignment="1">
      <alignment horizontal="center"/>
    </xf>
    <xf numFmtId="0" fontId="19" fillId="45" borderId="0" xfId="74" applyFill="1" applyAlignment="1">
      <alignment horizontal="center"/>
    </xf>
    <xf numFmtId="0" fontId="61" fillId="0" borderId="0" xfId="58" quotePrefix="1" applyFont="1"/>
    <xf numFmtId="0" fontId="101" fillId="0" borderId="14" xfId="58" applyFont="1" applyBorder="1"/>
    <xf numFmtId="0" fontId="51" fillId="0" borderId="0" xfId="0" applyFont="1" applyFill="1" applyBorder="1" applyAlignment="1">
      <alignment horizontal="left"/>
    </xf>
    <xf numFmtId="0" fontId="55" fillId="0" borderId="0" xfId="0" applyFont="1" applyFill="1" applyBorder="1"/>
    <xf numFmtId="0" fontId="20" fillId="0" borderId="16" xfId="58" applyFont="1" applyFill="1" applyBorder="1" applyAlignment="1">
      <alignment horizontal="left"/>
    </xf>
    <xf numFmtId="0" fontId="20" fillId="0" borderId="15" xfId="58" applyFont="1" applyFill="1" applyBorder="1" applyAlignment="1">
      <alignment horizontal="left"/>
    </xf>
    <xf numFmtId="0" fontId="20" fillId="0" borderId="15" xfId="58" applyFont="1" applyFill="1" applyBorder="1"/>
    <xf numFmtId="0" fontId="47" fillId="0" borderId="0" xfId="58" applyFont="1" applyFill="1"/>
    <xf numFmtId="0" fontId="101" fillId="0" borderId="0" xfId="58" applyFont="1" applyFill="1"/>
    <xf numFmtId="0" fontId="20" fillId="0" borderId="29" xfId="58" applyFont="1" applyFill="1" applyBorder="1" applyAlignment="1">
      <alignment horizontal="left"/>
    </xf>
    <xf numFmtId="0" fontId="55" fillId="0" borderId="0" xfId="58" applyFont="1" applyFill="1" applyBorder="1"/>
    <xf numFmtId="0" fontId="20" fillId="0" borderId="16" xfId="58" applyFont="1" applyFill="1" applyBorder="1"/>
    <xf numFmtId="0" fontId="47" fillId="0" borderId="0" xfId="58" applyFont="1" applyFill="1" applyAlignment="1">
      <alignment horizontal="left"/>
    </xf>
    <xf numFmtId="0" fontId="55" fillId="0" borderId="0" xfId="0" applyFont="1" applyFill="1"/>
    <xf numFmtId="0" fontId="55" fillId="0" borderId="0" xfId="58" applyFont="1" applyFill="1" applyAlignment="1">
      <alignment horizontal="left"/>
    </xf>
    <xf numFmtId="0" fontId="20" fillId="0" borderId="0" xfId="0" applyFont="1" applyFill="1" applyAlignment="1">
      <alignment horizontal="left"/>
    </xf>
    <xf numFmtId="0" fontId="55" fillId="0" borderId="0" xfId="0" quotePrefix="1" applyFont="1" applyFill="1" applyAlignment="1">
      <alignment horizontal="left"/>
    </xf>
    <xf numFmtId="0" fontId="55" fillId="0" borderId="0" xfId="0" quotePrefix="1" applyFont="1" applyFill="1" applyBorder="1" applyAlignment="1">
      <alignment horizontal="left"/>
    </xf>
    <xf numFmtId="0" fontId="50" fillId="0" borderId="0" xfId="58" applyFont="1" applyFill="1" applyBorder="1"/>
    <xf numFmtId="0" fontId="101" fillId="0" borderId="0" xfId="58" applyFont="1" applyFill="1" applyAlignment="1">
      <alignment horizontal="left"/>
    </xf>
    <xf numFmtId="0" fontId="101" fillId="0" borderId="0" xfId="58" applyFont="1" applyFill="1" applyBorder="1"/>
    <xf numFmtId="0" fontId="81" fillId="0" borderId="0" xfId="0" applyFont="1" applyFill="1"/>
    <xf numFmtId="0" fontId="19" fillId="0" borderId="0" xfId="74" applyFill="1" applyBorder="1" applyAlignment="1">
      <alignment horizontal="center"/>
    </xf>
    <xf numFmtId="0" fontId="19" fillId="0" borderId="0" xfId="74" applyFont="1" applyFill="1" applyBorder="1" applyAlignment="1">
      <alignment horizontal="center"/>
    </xf>
    <xf numFmtId="164" fontId="80" fillId="0" borderId="0" xfId="0" applyNumberFormat="1" applyFont="1" applyFill="1" applyBorder="1" applyAlignment="1">
      <alignment horizontal="center"/>
    </xf>
    <xf numFmtId="0" fontId="75" fillId="0" borderId="0" xfId="0" applyFont="1" applyFill="1"/>
    <xf numFmtId="0" fontId="75" fillId="0" borderId="0" xfId="0" applyFont="1" applyFill="1" applyAlignment="1">
      <alignment horizontal="left"/>
    </xf>
    <xf numFmtId="0" fontId="0" fillId="0" borderId="0" xfId="0" quotePrefix="1" applyFont="1" applyAlignment="1">
      <alignment horizontal="center"/>
    </xf>
    <xf numFmtId="0" fontId="0" fillId="33" borderId="0" xfId="0" applyFont="1" applyFill="1" applyAlignment="1">
      <alignment horizontal="center"/>
    </xf>
    <xf numFmtId="0" fontId="0" fillId="44" borderId="0" xfId="0" applyFont="1" applyFill="1" applyAlignment="1">
      <alignment horizontal="center"/>
    </xf>
    <xf numFmtId="164" fontId="0" fillId="0" borderId="0" xfId="0" applyNumberFormat="1" applyFont="1" applyAlignment="1">
      <alignment horizontal="center"/>
    </xf>
    <xf numFmtId="49" fontId="0" fillId="0" borderId="0" xfId="0" applyNumberFormat="1" applyFont="1" applyAlignment="1">
      <alignment horizontal="center"/>
    </xf>
    <xf numFmtId="49" fontId="0" fillId="33" borderId="0" xfId="0" applyNumberFormat="1" applyFont="1" applyFill="1" applyAlignment="1">
      <alignment horizontal="center"/>
    </xf>
    <xf numFmtId="0" fontId="104" fillId="0" borderId="0" xfId="0" applyFont="1" applyAlignment="1">
      <alignment horizontal="center"/>
    </xf>
    <xf numFmtId="164" fontId="104" fillId="0" borderId="34" xfId="0" applyNumberFormat="1" applyFont="1" applyFill="1" applyBorder="1" applyAlignment="1">
      <alignment horizontal="center" vertical="top" wrapText="1"/>
    </xf>
    <xf numFmtId="0" fontId="104" fillId="0" borderId="34" xfId="0" applyFont="1" applyFill="1" applyBorder="1" applyAlignment="1">
      <alignment horizontal="center" vertical="top" wrapText="1"/>
    </xf>
    <xf numFmtId="164" fontId="104" fillId="0" borderId="0" xfId="0" applyNumberFormat="1" applyFont="1" applyFill="1" applyBorder="1" applyAlignment="1">
      <alignment horizontal="center" vertical="top" wrapText="1"/>
    </xf>
    <xf numFmtId="0" fontId="19" fillId="33" borderId="0" xfId="74" applyFont="1" applyFill="1" applyAlignment="1">
      <alignment horizontal="center"/>
    </xf>
    <xf numFmtId="0" fontId="18" fillId="33" borderId="0" xfId="0" applyFont="1" applyFill="1" applyBorder="1" applyAlignment="1">
      <alignment horizontal="center"/>
    </xf>
    <xf numFmtId="0" fontId="75" fillId="33" borderId="0" xfId="74" applyFont="1" applyFill="1" applyAlignment="1">
      <alignment horizontal="center"/>
    </xf>
    <xf numFmtId="0" fontId="0" fillId="33" borderId="0" xfId="0" applyFill="1" applyAlignment="1">
      <alignment horizontal="center"/>
    </xf>
    <xf numFmtId="2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0" fontId="50" fillId="0" borderId="0" xfId="0" applyFont="1" applyFill="1" applyBorder="1" applyAlignment="1">
      <alignment horizontal="left"/>
    </xf>
    <xf numFmtId="0" fontId="50" fillId="0" borderId="0" xfId="58" applyFont="1" applyFill="1" applyAlignment="1">
      <alignment horizontal="left"/>
    </xf>
    <xf numFmtId="0" fontId="51" fillId="0" borderId="0" xfId="0" applyFont="1" applyFill="1" applyBorder="1"/>
    <xf numFmtId="0" fontId="50" fillId="0" borderId="0" xfId="0" applyFont="1" applyFill="1" applyBorder="1"/>
    <xf numFmtId="0" fontId="0" fillId="33" borderId="0" xfId="0" applyFill="1"/>
    <xf numFmtId="0" fontId="38" fillId="53" borderId="13" xfId="0" applyFont="1" applyFill="1" applyBorder="1"/>
    <xf numFmtId="0" fontId="0" fillId="53" borderId="13" xfId="0" applyFont="1" applyFill="1" applyBorder="1"/>
    <xf numFmtId="0" fontId="0" fillId="53" borderId="13" xfId="0" applyFont="1" applyFill="1" applyBorder="1" applyAlignment="1">
      <alignment horizontal="center"/>
    </xf>
    <xf numFmtId="164" fontId="0" fillId="53" borderId="13" xfId="0" applyNumberFormat="1" applyFont="1" applyFill="1" applyBorder="1" applyAlignment="1">
      <alignment horizontal="center"/>
    </xf>
    <xf numFmtId="49" fontId="0" fillId="53" borderId="13" xfId="0" applyNumberFormat="1" applyFont="1" applyFill="1" applyBorder="1" applyAlignment="1">
      <alignment horizontal="center"/>
    </xf>
    <xf numFmtId="0" fontId="104" fillId="53" borderId="13" xfId="0" applyFont="1" applyFill="1" applyBorder="1" applyAlignment="1">
      <alignment horizontal="center"/>
    </xf>
    <xf numFmtId="164" fontId="104" fillId="53" borderId="13" xfId="0" applyNumberFormat="1" applyFont="1" applyFill="1" applyBorder="1" applyAlignment="1">
      <alignment horizontal="center" vertical="top" wrapText="1"/>
    </xf>
    <xf numFmtId="0" fontId="104" fillId="53" borderId="13" xfId="0" applyFont="1" applyFill="1" applyBorder="1" applyAlignment="1">
      <alignment horizontal="center" vertical="top" wrapText="1"/>
    </xf>
    <xf numFmtId="1" fontId="0" fillId="0" borderId="0" xfId="0" applyNumberFormat="1" applyAlignment="1">
      <alignment horizontal="center"/>
    </xf>
    <xf numFmtId="0" fontId="106" fillId="0" borderId="0" xfId="0" applyFont="1" applyFill="1" applyBorder="1" applyAlignment="1">
      <alignment horizontal="center"/>
    </xf>
    <xf numFmtId="0" fontId="107" fillId="44" borderId="14" xfId="0" applyFont="1" applyFill="1" applyBorder="1" applyAlignment="1">
      <alignment horizontal="center"/>
    </xf>
    <xf numFmtId="0" fontId="106" fillId="44" borderId="14" xfId="0" applyFont="1" applyFill="1" applyBorder="1"/>
    <xf numFmtId="0" fontId="44" fillId="0" borderId="0" xfId="0" applyFont="1" applyFill="1" applyAlignment="1">
      <alignment horizontal="center" vertical="center" wrapText="1"/>
    </xf>
    <xf numFmtId="0" fontId="44" fillId="0" borderId="0" xfId="0" quotePrefix="1" applyFont="1" applyFill="1" applyAlignment="1">
      <alignment horizontal="center" vertical="center" wrapText="1"/>
    </xf>
    <xf numFmtId="0" fontId="106" fillId="0" borderId="0" xfId="0" applyFont="1" applyAlignment="1">
      <alignment horizontal="center"/>
    </xf>
    <xf numFmtId="0" fontId="106" fillId="0" borderId="0" xfId="0" applyFont="1" applyFill="1" applyAlignment="1">
      <alignment horizontal="center"/>
    </xf>
    <xf numFmtId="0" fontId="0" fillId="0" borderId="0" xfId="74" applyFont="1" applyAlignment="1">
      <alignment horizontal="center"/>
    </xf>
    <xf numFmtId="0" fontId="0" fillId="0" borderId="0" xfId="74" applyFont="1" applyFill="1" applyAlignment="1">
      <alignment horizontal="center"/>
    </xf>
    <xf numFmtId="164" fontId="0" fillId="0" borderId="0" xfId="74" applyNumberFormat="1" applyFont="1" applyAlignment="1">
      <alignment horizontal="center"/>
    </xf>
    <xf numFmtId="0" fontId="44" fillId="0" borderId="0" xfId="0" applyFont="1" applyAlignment="1">
      <alignment horizontal="center"/>
    </xf>
    <xf numFmtId="164" fontId="44" fillId="0" borderId="34" xfId="0" applyNumberFormat="1" applyFont="1" applyFill="1" applyBorder="1" applyAlignment="1">
      <alignment horizontal="center" vertical="top" wrapText="1"/>
    </xf>
    <xf numFmtId="0" fontId="44" fillId="0" borderId="34" xfId="0" applyFont="1" applyFill="1" applyBorder="1" applyAlignment="1">
      <alignment horizontal="center" vertical="top" wrapText="1"/>
    </xf>
    <xf numFmtId="0" fontId="0" fillId="33" borderId="0" xfId="74" applyFont="1" applyFill="1" applyAlignment="1">
      <alignment horizontal="center"/>
    </xf>
    <xf numFmtId="164" fontId="106" fillId="0" borderId="0" xfId="0" applyNumberFormat="1" applyFont="1" applyFill="1" applyBorder="1" applyAlignment="1">
      <alignment horizontal="center"/>
    </xf>
    <xf numFmtId="164" fontId="106" fillId="0" borderId="0" xfId="0" applyNumberFormat="1" applyFont="1" applyFill="1" applyAlignment="1">
      <alignment horizontal="center"/>
    </xf>
    <xf numFmtId="164" fontId="106" fillId="0" borderId="0" xfId="0" applyNumberFormat="1" applyFont="1" applyAlignment="1">
      <alignment horizontal="center"/>
    </xf>
    <xf numFmtId="0" fontId="44" fillId="0" borderId="0" xfId="0" applyFont="1" applyFill="1" applyBorder="1" applyAlignment="1">
      <alignment horizontal="center" vertical="top" wrapText="1"/>
    </xf>
    <xf numFmtId="164" fontId="44" fillId="0" borderId="0" xfId="0" applyNumberFormat="1" applyFont="1" applyFill="1" applyBorder="1" applyAlignment="1">
      <alignment horizontal="center" vertical="top" wrapText="1"/>
    </xf>
    <xf numFmtId="164" fontId="0" fillId="0" borderId="0" xfId="74" applyNumberFormat="1" applyFont="1" applyFill="1" applyAlignment="1">
      <alignment horizontal="center"/>
    </xf>
    <xf numFmtId="164" fontId="44" fillId="0" borderId="0" xfId="0" applyNumberFormat="1" applyFont="1" applyAlignment="1">
      <alignment horizontal="center"/>
    </xf>
    <xf numFmtId="0" fontId="0" fillId="43" borderId="0" xfId="0" applyFont="1" applyFill="1" applyAlignment="1">
      <alignment horizontal="center"/>
    </xf>
    <xf numFmtId="164" fontId="0" fillId="0" borderId="0" xfId="0" applyNumberFormat="1" applyFont="1" applyFill="1" applyAlignment="1">
      <alignment horizontal="center"/>
    </xf>
    <xf numFmtId="164" fontId="14" fillId="0" borderId="0" xfId="74" applyNumberFormat="1" applyFont="1" applyAlignment="1">
      <alignment horizontal="center"/>
    </xf>
    <xf numFmtId="164" fontId="14" fillId="0" borderId="34" xfId="74" applyNumberFormat="1" applyFont="1" applyBorder="1" applyAlignment="1">
      <alignment horizontal="center"/>
    </xf>
    <xf numFmtId="164" fontId="14" fillId="0" borderId="34" xfId="74" applyNumberFormat="1" applyFont="1" applyFill="1" applyBorder="1" applyAlignment="1">
      <alignment horizontal="center"/>
    </xf>
    <xf numFmtId="0" fontId="14" fillId="0" borderId="34" xfId="74" applyFont="1" applyFill="1" applyBorder="1" applyAlignment="1">
      <alignment horizontal="center"/>
    </xf>
    <xf numFmtId="164" fontId="14" fillId="33" borderId="0" xfId="74" applyNumberFormat="1" applyFont="1" applyFill="1" applyAlignment="1">
      <alignment horizontal="center"/>
    </xf>
    <xf numFmtId="164" fontId="108" fillId="0" borderId="34" xfId="0" applyNumberFormat="1" applyFont="1" applyBorder="1" applyAlignment="1">
      <alignment horizontal="center"/>
    </xf>
    <xf numFmtId="164" fontId="44" fillId="0" borderId="34" xfId="0" applyNumberFormat="1" applyFont="1" applyFill="1" applyBorder="1" applyAlignment="1">
      <alignment horizontal="center" vertical="center" wrapText="1"/>
    </xf>
    <xf numFmtId="0" fontId="16" fillId="0" borderId="0" xfId="0" quotePrefix="1" applyFont="1" applyAlignment="1">
      <alignment horizontal="center"/>
    </xf>
    <xf numFmtId="0" fontId="105" fillId="0" borderId="0" xfId="0" applyFont="1" applyFill="1" applyAlignment="1">
      <alignment horizontal="center" vertical="center" wrapText="1"/>
    </xf>
    <xf numFmtId="0" fontId="105" fillId="0" borderId="0" xfId="0" quotePrefix="1" applyFont="1" applyFill="1" applyAlignment="1">
      <alignment horizontal="center" vertical="center" wrapText="1"/>
    </xf>
    <xf numFmtId="164" fontId="44" fillId="0" borderId="34" xfId="0" applyNumberFormat="1" applyFont="1" applyBorder="1" applyAlignment="1">
      <alignment horizontal="center"/>
    </xf>
    <xf numFmtId="0" fontId="44" fillId="0" borderId="34" xfId="0" applyFont="1" applyBorder="1" applyAlignment="1">
      <alignment horizontal="center"/>
    </xf>
    <xf numFmtId="164" fontId="44" fillId="0" borderId="0" xfId="0" applyNumberFormat="1" applyFont="1" applyBorder="1" applyAlignment="1">
      <alignment horizontal="center"/>
    </xf>
    <xf numFmtId="0" fontId="0" fillId="33" borderId="0" xfId="0" applyFont="1" applyFill="1"/>
    <xf numFmtId="0" fontId="44" fillId="53" borderId="13" xfId="0" applyFont="1" applyFill="1" applyBorder="1" applyAlignment="1">
      <alignment horizontal="center"/>
    </xf>
    <xf numFmtId="164" fontId="44" fillId="53" borderId="13" xfId="0" applyNumberFormat="1" applyFont="1" applyFill="1" applyBorder="1" applyAlignment="1">
      <alignment horizontal="center" vertical="top" wrapText="1"/>
    </xf>
    <xf numFmtId="164" fontId="44" fillId="0" borderId="34" xfId="0" applyNumberFormat="1" applyFont="1" applyFill="1" applyBorder="1" applyAlignment="1">
      <alignment horizontal="center"/>
    </xf>
    <xf numFmtId="0" fontId="57" fillId="35" borderId="23" xfId="0" applyFont="1" applyFill="1" applyBorder="1" applyAlignment="1">
      <alignment horizontal="center"/>
    </xf>
    <xf numFmtId="0" fontId="84" fillId="51" borderId="0" xfId="0" applyFont="1" applyFill="1" applyBorder="1" applyAlignment="1">
      <alignment horizontal="center"/>
    </xf>
    <xf numFmtId="0" fontId="84" fillId="0" borderId="0" xfId="0" applyFont="1" applyBorder="1" applyAlignment="1">
      <alignment horizontal="center"/>
    </xf>
    <xf numFmtId="0" fontId="57" fillId="49" borderId="23" xfId="0" applyFont="1" applyFill="1" applyBorder="1" applyAlignment="1">
      <alignment horizontal="center"/>
    </xf>
    <xf numFmtId="0" fontId="48" fillId="47" borderId="0" xfId="58" applyFont="1" applyFill="1" applyBorder="1" applyAlignment="1">
      <alignment horizontal="center"/>
    </xf>
    <xf numFmtId="0" fontId="48" fillId="37" borderId="10" xfId="0" applyFont="1" applyFill="1" applyBorder="1" applyAlignment="1">
      <alignment horizontal="center"/>
    </xf>
    <xf numFmtId="0" fontId="95" fillId="34" borderId="10" xfId="0" applyFont="1" applyFill="1" applyBorder="1" applyAlignment="1">
      <alignment horizontal="center"/>
    </xf>
    <xf numFmtId="0" fontId="100" fillId="41" borderId="10" xfId="0" applyFont="1" applyFill="1" applyBorder="1" applyAlignment="1">
      <alignment horizontal="center"/>
    </xf>
    <xf numFmtId="0" fontId="94" fillId="38" borderId="10" xfId="0" applyFont="1" applyFill="1" applyBorder="1" applyAlignment="1">
      <alignment horizontal="center"/>
    </xf>
    <xf numFmtId="0" fontId="89" fillId="35" borderId="10" xfId="0" applyFont="1" applyFill="1" applyBorder="1" applyAlignment="1">
      <alignment horizontal="center"/>
    </xf>
    <xf numFmtId="0" fontId="94" fillId="40" borderId="10" xfId="0" applyFont="1" applyFill="1" applyBorder="1" applyAlignment="1">
      <alignment horizontal="center"/>
    </xf>
    <xf numFmtId="0" fontId="98" fillId="41" borderId="11" xfId="0" applyFont="1" applyFill="1" applyBorder="1" applyAlignment="1">
      <alignment horizontal="center"/>
    </xf>
    <xf numFmtId="0" fontId="98" fillId="41" borderId="28" xfId="0" applyFont="1" applyFill="1" applyBorder="1" applyAlignment="1">
      <alignment horizontal="center"/>
    </xf>
    <xf numFmtId="0" fontId="98" fillId="41" borderId="12" xfId="0" applyFont="1" applyFill="1" applyBorder="1" applyAlignment="1">
      <alignment horizontal="center"/>
    </xf>
    <xf numFmtId="0" fontId="94" fillId="37" borderId="11" xfId="0" applyFont="1" applyFill="1" applyBorder="1" applyAlignment="1">
      <alignment horizontal="center"/>
    </xf>
    <xf numFmtId="0" fontId="94" fillId="37" borderId="28" xfId="0" applyFont="1" applyFill="1" applyBorder="1" applyAlignment="1">
      <alignment horizontal="center"/>
    </xf>
    <xf numFmtId="0" fontId="94" fillId="37" borderId="12" xfId="0" applyFont="1" applyFill="1" applyBorder="1" applyAlignment="1">
      <alignment horizontal="center"/>
    </xf>
    <xf numFmtId="0" fontId="48" fillId="47" borderId="20" xfId="58" applyFont="1" applyFill="1" applyBorder="1" applyAlignment="1">
      <alignment horizontal="center"/>
    </xf>
    <xf numFmtId="0" fontId="98" fillId="38" borderId="10" xfId="0" applyFont="1" applyFill="1" applyBorder="1" applyAlignment="1">
      <alignment horizontal="center"/>
    </xf>
    <xf numFmtId="0" fontId="98" fillId="41" borderId="10" xfId="0" applyFont="1" applyFill="1" applyBorder="1" applyAlignment="1">
      <alignment horizontal="center"/>
    </xf>
    <xf numFmtId="0" fontId="99" fillId="38" borderId="10" xfId="0" applyFont="1" applyFill="1" applyBorder="1" applyAlignment="1">
      <alignment horizontal="center"/>
    </xf>
    <xf numFmtId="0" fontId="89" fillId="48" borderId="11" xfId="0" applyFont="1" applyFill="1" applyBorder="1" applyAlignment="1">
      <alignment horizontal="center"/>
    </xf>
    <xf numFmtId="0" fontId="89" fillId="48" borderId="28" xfId="0" applyFont="1" applyFill="1" applyBorder="1" applyAlignment="1">
      <alignment horizontal="center"/>
    </xf>
    <xf numFmtId="0" fontId="89" fillId="48" borderId="12" xfId="0" applyFont="1" applyFill="1" applyBorder="1" applyAlignment="1">
      <alignment horizontal="center"/>
    </xf>
    <xf numFmtId="0" fontId="96" fillId="39" borderId="10" xfId="0" applyFont="1" applyFill="1" applyBorder="1" applyAlignment="1">
      <alignment horizontal="center"/>
    </xf>
    <xf numFmtId="0" fontId="97" fillId="41" borderId="10" xfId="0" applyFont="1" applyFill="1" applyBorder="1" applyAlignment="1">
      <alignment horizontal="center"/>
    </xf>
    <xf numFmtId="0" fontId="94" fillId="37" borderId="10" xfId="0" applyFont="1" applyFill="1" applyBorder="1" applyAlignment="1">
      <alignment horizontal="center"/>
    </xf>
    <xf numFmtId="0" fontId="95" fillId="35" borderId="10" xfId="0" applyFont="1" applyFill="1" applyBorder="1" applyAlignment="1">
      <alignment horizontal="center"/>
    </xf>
    <xf numFmtId="0" fontId="95" fillId="38" borderId="10" xfId="0" applyFont="1" applyFill="1" applyBorder="1" applyAlignment="1">
      <alignment horizontal="center"/>
    </xf>
    <xf numFmtId="0" fontId="46" fillId="46" borderId="0" xfId="58" applyFont="1" applyFill="1" applyBorder="1" applyAlignment="1">
      <alignment horizontal="center"/>
    </xf>
    <xf numFmtId="0" fontId="89" fillId="35" borderId="10" xfId="58" applyFont="1" applyFill="1" applyBorder="1" applyAlignment="1">
      <alignment horizontal="center"/>
    </xf>
    <xf numFmtId="0" fontId="48" fillId="36" borderId="10" xfId="0" applyFont="1" applyFill="1" applyBorder="1" applyAlignment="1">
      <alignment horizontal="center"/>
    </xf>
    <xf numFmtId="0" fontId="90" fillId="37" borderId="10" xfId="0" applyFont="1" applyFill="1" applyBorder="1" applyAlignment="1">
      <alignment horizontal="center"/>
    </xf>
    <xf numFmtId="0" fontId="91" fillId="37" borderId="10" xfId="0" applyFont="1" applyFill="1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0" fillId="0" borderId="14" xfId="0" quotePrefix="1" applyFont="1" applyBorder="1" applyAlignment="1">
      <alignment horizontal="center"/>
    </xf>
    <xf numFmtId="0" fontId="0" fillId="44" borderId="14" xfId="0" applyFont="1" applyFill="1" applyBorder="1" applyAlignment="1">
      <alignment horizontal="center"/>
    </xf>
  </cellXfs>
  <cellStyles count="116">
    <cellStyle name="20% - Accent1" xfId="19" builtinId="30" customBuiltin="1"/>
    <cellStyle name="20% - Accent1 2" xfId="88"/>
    <cellStyle name="20% - Accent2" xfId="23" builtinId="34" customBuiltin="1"/>
    <cellStyle name="20% - Accent2 2" xfId="92"/>
    <cellStyle name="20% - Accent3" xfId="27" builtinId="38" customBuiltin="1"/>
    <cellStyle name="20% - Accent3 2" xfId="96"/>
    <cellStyle name="20% - Accent4" xfId="31" builtinId="42" customBuiltin="1"/>
    <cellStyle name="20% - Accent4 2" xfId="100"/>
    <cellStyle name="20% - Accent5" xfId="35" builtinId="46" customBuiltin="1"/>
    <cellStyle name="20% - Accent5 2" xfId="104"/>
    <cellStyle name="20% - Accent6" xfId="39" builtinId="50" customBuiltin="1"/>
    <cellStyle name="20% - Accent6 2" xfId="108"/>
    <cellStyle name="40% - Accent1" xfId="20" builtinId="31" customBuiltin="1"/>
    <cellStyle name="40% - Accent1 2" xfId="89"/>
    <cellStyle name="40% - Accent2" xfId="24" builtinId="35" customBuiltin="1"/>
    <cellStyle name="40% - Accent2 2" xfId="93"/>
    <cellStyle name="40% - Accent3" xfId="28" builtinId="39" customBuiltin="1"/>
    <cellStyle name="40% - Accent3 2" xfId="97"/>
    <cellStyle name="40% - Accent4" xfId="32" builtinId="43" customBuiltin="1"/>
    <cellStyle name="40% - Accent4 2" xfId="101"/>
    <cellStyle name="40% - Accent5" xfId="36" builtinId="47" customBuiltin="1"/>
    <cellStyle name="40% - Accent5 2" xfId="105"/>
    <cellStyle name="40% - Accent6" xfId="40" builtinId="51" customBuiltin="1"/>
    <cellStyle name="40% - Accent6 2" xfId="109"/>
    <cellStyle name="60% - Accent1" xfId="21" builtinId="32" customBuiltin="1"/>
    <cellStyle name="60% - Accent1 2" xfId="90"/>
    <cellStyle name="60% - Accent2" xfId="25" builtinId="36" customBuiltin="1"/>
    <cellStyle name="60% - Accent2 2" xfId="94"/>
    <cellStyle name="60% - Accent3" xfId="29" builtinId="40" customBuiltin="1"/>
    <cellStyle name="60% - Accent3 2" xfId="98"/>
    <cellStyle name="60% - Accent4" xfId="33" builtinId="44" customBuiltin="1"/>
    <cellStyle name="60% - Accent4 2" xfId="102"/>
    <cellStyle name="60% - Accent5" xfId="37" builtinId="48" customBuiltin="1"/>
    <cellStyle name="60% - Accent5 2" xfId="106"/>
    <cellStyle name="60% - Accent6" xfId="41" builtinId="52" customBuiltin="1"/>
    <cellStyle name="60% - Accent6 2" xfId="110"/>
    <cellStyle name="Accent1" xfId="18" builtinId="29" customBuiltin="1"/>
    <cellStyle name="Accent1 2" xfId="87"/>
    <cellStyle name="Accent2" xfId="22" builtinId="33" customBuiltin="1"/>
    <cellStyle name="Accent2 2" xfId="91"/>
    <cellStyle name="Accent3" xfId="26" builtinId="37" customBuiltin="1"/>
    <cellStyle name="Accent3 2" xfId="95"/>
    <cellStyle name="Accent4" xfId="30" builtinId="41" customBuiltin="1"/>
    <cellStyle name="Accent4 2" xfId="99"/>
    <cellStyle name="Accent5" xfId="34" builtinId="45" customBuiltin="1"/>
    <cellStyle name="Accent5 2" xfId="103"/>
    <cellStyle name="Accent6" xfId="38" builtinId="49" customBuiltin="1"/>
    <cellStyle name="Accent6 2" xfId="107"/>
    <cellStyle name="Bad" xfId="7" builtinId="27" customBuiltin="1"/>
    <cellStyle name="Bad 2" xfId="76"/>
    <cellStyle name="Calculation" xfId="11" builtinId="22" customBuiltin="1"/>
    <cellStyle name="Calculation 2" xfId="80"/>
    <cellStyle name="Check Cell" xfId="13" builtinId="23" customBuiltin="1"/>
    <cellStyle name="Check Cell 2" xfId="82"/>
    <cellStyle name="Comma 2" xfId="112"/>
    <cellStyle name="Excel_BuiltIn_Hyperlink" xfId="52"/>
    <cellStyle name="Explanatory Text" xfId="16" builtinId="53" customBuiltin="1"/>
    <cellStyle name="Explanatory Text 2" xfId="85"/>
    <cellStyle name="Good" xfId="6" builtinId="26" customBuiltin="1"/>
    <cellStyle name="Good 2" xfId="75"/>
    <cellStyle name="Heading" xfId="42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eading 5" xfId="50"/>
    <cellStyle name="Heading1" xfId="53"/>
    <cellStyle name="Heading1 2" xfId="45"/>
    <cellStyle name="Hyperlink" xfId="115" builtinId="8"/>
    <cellStyle name="Hyperlink 10" xfId="72"/>
    <cellStyle name="Hyperlink 2" xfId="56"/>
    <cellStyle name="Hyperlink 2 2" xfId="68"/>
    <cellStyle name="Hyperlink 3" xfId="46"/>
    <cellStyle name="Hyperlink 4" xfId="59"/>
    <cellStyle name="Hyperlink 5" xfId="67"/>
    <cellStyle name="Hyperlink 6" xfId="111"/>
    <cellStyle name="Hyperlink 7" xfId="64"/>
    <cellStyle name="Hyperlink 8" xfId="62"/>
    <cellStyle name="Hyperlink 9" xfId="114"/>
    <cellStyle name="Input" xfId="9" builtinId="20" customBuiltin="1"/>
    <cellStyle name="Input 2" xfId="78"/>
    <cellStyle name="Linked Cell" xfId="12" builtinId="24" customBuiltin="1"/>
    <cellStyle name="Linked Cell 2" xfId="81"/>
    <cellStyle name="Neutral" xfId="8" builtinId="28" customBuiltin="1"/>
    <cellStyle name="Neutral 2" xfId="77"/>
    <cellStyle name="Normal" xfId="0" builtinId="0"/>
    <cellStyle name="Normal 10" xfId="58"/>
    <cellStyle name="Normal 11" xfId="70"/>
    <cellStyle name="Normal 2" xfId="54"/>
    <cellStyle name="Normal 2 2" xfId="74"/>
    <cellStyle name="Normal 2 3" xfId="113"/>
    <cellStyle name="Normal 3" xfId="47"/>
    <cellStyle name="Normal 3 2" xfId="73"/>
    <cellStyle name="Normal 4" xfId="44"/>
    <cellStyle name="Normal 4 2" xfId="71"/>
    <cellStyle name="Normal 4 2 2" xfId="60"/>
    <cellStyle name="Normal 4 3" xfId="69"/>
    <cellStyle name="Normal 5" xfId="51"/>
    <cellStyle name="Normal 6" xfId="61"/>
    <cellStyle name="Normal 6 2" xfId="65"/>
    <cellStyle name="Normal 7" xfId="63"/>
    <cellStyle name="Normal 8" xfId="49"/>
    <cellStyle name="Normal 9" xfId="43"/>
    <cellStyle name="Note" xfId="15" builtinId="10" customBuiltin="1"/>
    <cellStyle name="Note 2" xfId="84"/>
    <cellStyle name="Output" xfId="10" builtinId="21" customBuiltin="1"/>
    <cellStyle name="Output 2" xfId="79"/>
    <cellStyle name="Result" xfId="55"/>
    <cellStyle name="Result 2" xfId="48"/>
    <cellStyle name="Result2" xfId="57"/>
    <cellStyle name="Result2 2" xfId="66"/>
    <cellStyle name="Title" xfId="1" builtinId="15" customBuiltin="1"/>
    <cellStyle name="Total" xfId="17" builtinId="25" customBuiltin="1"/>
    <cellStyle name="Total 2" xfId="86"/>
    <cellStyle name="Warning Text" xfId="14" builtinId="11" customBuiltin="1"/>
    <cellStyle name="Warning Text 2" xfId="83"/>
  </cellStyles>
  <dxfs count="0"/>
  <tableStyles count="0" defaultTableStyle="TableStyleMedium2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714376</xdr:colOff>
      <xdr:row>0</xdr:row>
      <xdr:rowOff>0</xdr:rowOff>
    </xdr:from>
    <xdr:to>
      <xdr:col>9</xdr:col>
      <xdr:colOff>2</xdr:colOff>
      <xdr:row>4</xdr:row>
      <xdr:rowOff>200022</xdr:rowOff>
    </xdr:to>
    <xdr:pic>
      <xdr:nvPicPr>
        <xdr:cNvPr id="1025" name="Picture 1" descr="http://natsgm.com/wp-content/uploads/2015/10/pMLB2-1792415dt.jpg">
          <a:extLst>
            <a:ext uri="{FF2B5EF4-FFF2-40B4-BE49-F238E27FC236}">
              <a16:creationId xmlns="" xmlns:a16="http://schemas.microsoft.com/office/drawing/2014/main" id="{00000000-0008-0000-00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810876" y="0"/>
          <a:ext cx="1381126" cy="1381122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114299</xdr:colOff>
      <xdr:row>0</xdr:row>
      <xdr:rowOff>0</xdr:rowOff>
    </xdr:from>
    <xdr:to>
      <xdr:col>1</xdr:col>
      <xdr:colOff>1685925</xdr:colOff>
      <xdr:row>4</xdr:row>
      <xdr:rowOff>190500</xdr:rowOff>
    </xdr:to>
    <xdr:pic>
      <xdr:nvPicPr>
        <xdr:cNvPr id="3" name="Picture 1" descr="http://natsgm.com/wp-content/uploads/2015/10/pMLB2-1792415dt.jpg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299" y="0"/>
          <a:ext cx="1704976" cy="137160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mglures.com/abl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tabColor rgb="FFFF0000"/>
  </sheetPr>
  <dimension ref="A1:IV47"/>
  <sheetViews>
    <sheetView workbookViewId="0">
      <selection activeCell="C4" sqref="C4"/>
    </sheetView>
  </sheetViews>
  <sheetFormatPr defaultColWidth="9.140625" defaultRowHeight="15.75"/>
  <cols>
    <col min="1" max="1" width="1.7109375" style="50" customWidth="1"/>
    <col min="2" max="2" width="35.7109375" style="56" customWidth="1"/>
    <col min="3" max="3" width="25.28515625" style="50" customWidth="1"/>
    <col min="4" max="4" width="36.28515625" style="50" customWidth="1"/>
    <col min="5" max="5" width="16.7109375" style="50" customWidth="1"/>
    <col min="6" max="6" width="35.7109375" style="50" customWidth="1"/>
    <col min="7" max="7" width="18.7109375" style="50" customWidth="1"/>
    <col min="8" max="8" width="4.7109375" style="50" customWidth="1"/>
    <col min="9" max="9" width="8" style="50" customWidth="1"/>
    <col min="10" max="10" width="1.7109375" style="50" customWidth="1"/>
    <col min="11" max="15" width="3.7109375" style="50" customWidth="1"/>
    <col min="16" max="16384" width="9.140625" style="50"/>
  </cols>
  <sheetData>
    <row r="1" spans="2:18" s="184" customFormat="1" ht="28.5">
      <c r="B1" s="361" t="s">
        <v>880</v>
      </c>
      <c r="C1" s="361"/>
      <c r="D1" s="361"/>
      <c r="E1" s="361"/>
      <c r="F1" s="361"/>
      <c r="G1" s="361"/>
      <c r="H1" s="361"/>
      <c r="I1" s="361"/>
      <c r="K1" s="362"/>
      <c r="L1" s="362"/>
      <c r="M1" s="362"/>
      <c r="N1" s="362"/>
      <c r="O1" s="362"/>
    </row>
    <row r="2" spans="2:18" ht="21">
      <c r="B2" s="185"/>
      <c r="C2" s="185"/>
      <c r="D2" s="188" t="s">
        <v>1749</v>
      </c>
      <c r="E2" s="185"/>
      <c r="F2" s="185"/>
      <c r="G2" s="185"/>
      <c r="H2" s="185"/>
      <c r="I2" s="185"/>
      <c r="K2" s="183"/>
      <c r="L2"/>
      <c r="M2" s="183"/>
      <c r="N2" s="183"/>
      <c r="O2" s="183"/>
    </row>
    <row r="3" spans="2:18" s="53" customFormat="1" ht="23.25">
      <c r="B3" s="186"/>
      <c r="C3" s="186"/>
      <c r="D3" s="187" t="s">
        <v>878</v>
      </c>
      <c r="E3" s="186"/>
      <c r="F3" s="186"/>
      <c r="G3" s="186"/>
      <c r="H3" s="186"/>
      <c r="I3" s="186"/>
      <c r="K3" s="157"/>
      <c r="L3" s="165"/>
      <c r="M3" s="157"/>
      <c r="N3" s="157"/>
      <c r="O3" s="157"/>
    </row>
    <row r="4" spans="2:18" s="53" customFormat="1" ht="20.25">
      <c r="B4" s="186"/>
      <c r="C4" s="186"/>
      <c r="D4" s="189" t="s">
        <v>879</v>
      </c>
      <c r="E4" s="186"/>
      <c r="F4" s="186"/>
      <c r="G4" s="186"/>
      <c r="H4" s="186"/>
      <c r="I4" s="186"/>
      <c r="K4" s="157"/>
      <c r="L4" s="165"/>
      <c r="M4" s="157"/>
      <c r="N4" s="157"/>
      <c r="O4" s="157"/>
    </row>
    <row r="5" spans="2:18" ht="16.5" thickBot="1">
      <c r="K5" s="49"/>
      <c r="L5" s="49"/>
      <c r="M5" s="49"/>
      <c r="N5" s="49"/>
      <c r="O5" s="49"/>
    </row>
    <row r="6" spans="2:18" ht="21.75" customHeight="1">
      <c r="B6" s="363" t="s">
        <v>467</v>
      </c>
      <c r="C6" s="363"/>
      <c r="D6" s="363"/>
      <c r="E6" s="363"/>
      <c r="F6" s="363"/>
      <c r="G6" s="363"/>
      <c r="H6" s="363"/>
      <c r="I6" s="363"/>
      <c r="K6" s="57"/>
      <c r="L6" s="57"/>
      <c r="M6" s="57"/>
      <c r="N6" s="57"/>
      <c r="O6" s="57"/>
    </row>
    <row r="7" spans="2:18" ht="21.75" customHeight="1">
      <c r="B7" s="58" t="s">
        <v>472</v>
      </c>
      <c r="C7" s="59" t="s">
        <v>536</v>
      </c>
      <c r="D7" s="173" t="s">
        <v>537</v>
      </c>
      <c r="E7" s="60"/>
      <c r="F7" s="60"/>
      <c r="G7" s="60"/>
      <c r="H7" s="60"/>
      <c r="I7" s="61"/>
      <c r="K7" s="49"/>
      <c r="L7" s="49"/>
      <c r="M7" s="49"/>
      <c r="N7" s="49"/>
      <c r="O7" s="49"/>
    </row>
    <row r="8" spans="2:18" ht="21.75" customHeight="1">
      <c r="B8" s="58" t="s">
        <v>473</v>
      </c>
      <c r="C8" s="59" t="s">
        <v>538</v>
      </c>
      <c r="D8" s="283" t="s">
        <v>1190</v>
      </c>
      <c r="E8" s="59" t="s">
        <v>539</v>
      </c>
      <c r="F8" s="59" t="s">
        <v>540</v>
      </c>
      <c r="G8" s="59" t="s">
        <v>541</v>
      </c>
      <c r="H8" s="59" t="s">
        <v>542</v>
      </c>
      <c r="I8" s="61">
        <v>53092</v>
      </c>
      <c r="K8" s="49"/>
      <c r="L8" s="49"/>
      <c r="M8" s="49"/>
      <c r="N8" s="49"/>
      <c r="O8" s="49"/>
    </row>
    <row r="9" spans="2:18" ht="21.75" customHeight="1">
      <c r="B9" s="58" t="s">
        <v>527</v>
      </c>
      <c r="C9" s="60" t="s">
        <v>543</v>
      </c>
      <c r="D9" s="173" t="s">
        <v>544</v>
      </c>
      <c r="E9" s="60" t="s">
        <v>545</v>
      </c>
      <c r="F9" s="60" t="s">
        <v>546</v>
      </c>
      <c r="G9" s="59" t="s">
        <v>547</v>
      </c>
      <c r="H9" s="59" t="s">
        <v>542</v>
      </c>
      <c r="I9" s="61">
        <v>53129</v>
      </c>
      <c r="K9" s="62"/>
      <c r="L9" s="62"/>
      <c r="M9" s="62"/>
      <c r="N9" s="62"/>
      <c r="O9" s="62"/>
      <c r="P9" s="54"/>
    </row>
    <row r="10" spans="2:18" ht="21.75" customHeight="1" thickBot="1">
      <c r="B10" s="63" t="s">
        <v>530</v>
      </c>
      <c r="C10" s="64" t="s">
        <v>548</v>
      </c>
      <c r="D10" s="174" t="s">
        <v>549</v>
      </c>
      <c r="E10" s="65" t="s">
        <v>1748</v>
      </c>
      <c r="F10" s="65" t="s">
        <v>550</v>
      </c>
      <c r="G10" s="65" t="s">
        <v>551</v>
      </c>
      <c r="H10" s="66" t="s">
        <v>542</v>
      </c>
      <c r="I10" s="67">
        <v>54301</v>
      </c>
      <c r="K10" s="62"/>
      <c r="L10" s="62"/>
      <c r="M10" s="62"/>
      <c r="N10" s="62"/>
      <c r="O10" s="49"/>
    </row>
    <row r="11" spans="2:18" ht="21.75" customHeight="1" thickBot="1">
      <c r="C11" s="56"/>
      <c r="D11" s="56"/>
      <c r="K11" s="49"/>
      <c r="L11" s="49"/>
      <c r="M11" s="49"/>
      <c r="N11" s="49"/>
      <c r="O11" s="49"/>
      <c r="R11" s="54"/>
    </row>
    <row r="12" spans="2:18" ht="21.75" customHeight="1">
      <c r="B12" s="363" t="s">
        <v>468</v>
      </c>
      <c r="C12" s="363"/>
      <c r="D12" s="363"/>
      <c r="E12" s="363"/>
      <c r="F12" s="363"/>
      <c r="G12" s="363"/>
      <c r="H12" s="363"/>
      <c r="I12" s="363"/>
      <c r="K12" s="49"/>
      <c r="L12" s="49"/>
      <c r="M12" s="49"/>
      <c r="N12" s="49"/>
      <c r="O12" s="49"/>
    </row>
    <row r="13" spans="2:18" ht="21.75" customHeight="1">
      <c r="B13" s="58" t="s">
        <v>529</v>
      </c>
      <c r="C13" s="59" t="s">
        <v>552</v>
      </c>
      <c r="D13" s="173" t="s">
        <v>553</v>
      </c>
      <c r="E13" s="60" t="s">
        <v>554</v>
      </c>
      <c r="F13" s="60" t="s">
        <v>555</v>
      </c>
      <c r="G13" s="60" t="s">
        <v>556</v>
      </c>
      <c r="H13" s="60" t="s">
        <v>542</v>
      </c>
      <c r="I13" s="61">
        <v>54702</v>
      </c>
      <c r="K13" s="49"/>
      <c r="L13" s="49"/>
      <c r="M13" s="49"/>
      <c r="N13" s="49"/>
      <c r="O13" s="49"/>
    </row>
    <row r="14" spans="2:18" ht="21.75" customHeight="1">
      <c r="B14" s="58" t="s">
        <v>533</v>
      </c>
      <c r="C14" s="59" t="s">
        <v>1130</v>
      </c>
      <c r="D14" s="173" t="s">
        <v>1131</v>
      </c>
      <c r="E14" s="59"/>
      <c r="F14" s="59"/>
      <c r="G14" s="59"/>
      <c r="H14" s="59"/>
      <c r="I14" s="61"/>
      <c r="K14" s="49"/>
      <c r="L14" s="49"/>
      <c r="M14" s="49"/>
      <c r="N14" s="49"/>
      <c r="O14" s="49"/>
    </row>
    <row r="15" spans="2:18" ht="21.75" customHeight="1">
      <c r="B15" s="58" t="s">
        <v>528</v>
      </c>
      <c r="C15" s="59" t="s">
        <v>557</v>
      </c>
      <c r="D15" s="173" t="s">
        <v>558</v>
      </c>
      <c r="E15" s="60" t="s">
        <v>559</v>
      </c>
      <c r="F15" s="60" t="s">
        <v>560</v>
      </c>
      <c r="G15" s="59" t="s">
        <v>561</v>
      </c>
      <c r="H15" s="59" t="s">
        <v>562</v>
      </c>
      <c r="I15" s="61">
        <v>55430</v>
      </c>
      <c r="K15" s="49"/>
      <c r="L15" s="49"/>
      <c r="M15" s="49"/>
      <c r="N15" s="49"/>
      <c r="O15" s="49"/>
    </row>
    <row r="16" spans="2:18" ht="21.75" customHeight="1" thickBot="1">
      <c r="B16" s="63" t="s">
        <v>563</v>
      </c>
      <c r="C16" s="64" t="s">
        <v>564</v>
      </c>
      <c r="D16" s="174" t="s">
        <v>565</v>
      </c>
      <c r="E16" s="65" t="s">
        <v>566</v>
      </c>
      <c r="F16" s="65" t="s">
        <v>567</v>
      </c>
      <c r="G16" s="65" t="s">
        <v>568</v>
      </c>
      <c r="H16" s="66" t="s">
        <v>542</v>
      </c>
      <c r="I16" s="67">
        <v>54742</v>
      </c>
      <c r="K16" s="49"/>
      <c r="L16" s="49"/>
      <c r="M16" s="49"/>
      <c r="N16" s="84"/>
      <c r="O16" s="49"/>
    </row>
    <row r="17" spans="1:15" ht="21.75" customHeight="1" thickBot="1">
      <c r="C17" s="56"/>
      <c r="D17" s="56"/>
      <c r="K17" s="49"/>
      <c r="L17" s="49"/>
      <c r="M17" s="49"/>
      <c r="N17" s="49"/>
      <c r="O17" s="49"/>
    </row>
    <row r="18" spans="1:15" ht="21.75" customHeight="1">
      <c r="B18" s="363" t="s">
        <v>469</v>
      </c>
      <c r="C18" s="363"/>
      <c r="D18" s="363"/>
      <c r="E18" s="363"/>
      <c r="F18" s="363"/>
      <c r="G18" s="363"/>
      <c r="H18" s="363"/>
      <c r="I18" s="363"/>
      <c r="K18" s="49"/>
      <c r="L18" s="49"/>
      <c r="M18" s="49"/>
      <c r="N18" s="49"/>
      <c r="O18" s="49"/>
    </row>
    <row r="19" spans="1:15" ht="21.75" customHeight="1">
      <c r="B19" s="58" t="s">
        <v>534</v>
      </c>
      <c r="C19" s="59" t="s">
        <v>569</v>
      </c>
      <c r="D19" s="173" t="s">
        <v>570</v>
      </c>
      <c r="E19" s="60" t="s">
        <v>539</v>
      </c>
      <c r="F19" s="60" t="s">
        <v>571</v>
      </c>
      <c r="G19" s="60" t="s">
        <v>541</v>
      </c>
      <c r="H19" s="60" t="s">
        <v>542</v>
      </c>
      <c r="I19" s="61">
        <v>53092</v>
      </c>
      <c r="K19" s="49"/>
      <c r="L19" s="49"/>
      <c r="M19" s="49"/>
      <c r="N19" s="49"/>
      <c r="O19" s="49"/>
    </row>
    <row r="20" spans="1:15" ht="21.75" customHeight="1">
      <c r="B20" s="58" t="s">
        <v>515</v>
      </c>
      <c r="C20" s="59" t="s">
        <v>572</v>
      </c>
      <c r="D20" s="175" t="s">
        <v>573</v>
      </c>
      <c r="E20" s="59" t="s">
        <v>574</v>
      </c>
      <c r="F20" s="59" t="s">
        <v>575</v>
      </c>
      <c r="G20" s="59" t="s">
        <v>576</v>
      </c>
      <c r="H20" s="59" t="s">
        <v>542</v>
      </c>
      <c r="I20" s="61">
        <v>53172</v>
      </c>
      <c r="K20" s="49"/>
      <c r="L20" s="49"/>
      <c r="M20" s="49"/>
      <c r="N20" s="49"/>
      <c r="O20" s="49"/>
    </row>
    <row r="21" spans="1:15" ht="21.75" customHeight="1">
      <c r="B21" s="58" t="s">
        <v>532</v>
      </c>
      <c r="C21" s="60" t="s">
        <v>577</v>
      </c>
      <c r="D21" s="283" t="s">
        <v>1186</v>
      </c>
      <c r="E21" s="60" t="s">
        <v>578</v>
      </c>
      <c r="F21" s="60"/>
      <c r="G21" s="59" t="s">
        <v>107</v>
      </c>
      <c r="H21" s="59" t="s">
        <v>542</v>
      </c>
      <c r="I21" s="61"/>
      <c r="K21" s="49"/>
      <c r="L21" s="49"/>
      <c r="M21" s="49"/>
      <c r="N21" s="49"/>
      <c r="O21" s="49"/>
    </row>
    <row r="22" spans="1:15" ht="21.75" customHeight="1" thickBot="1">
      <c r="B22" s="63" t="s">
        <v>522</v>
      </c>
      <c r="C22" s="64" t="s">
        <v>579</v>
      </c>
      <c r="D22" s="174" t="s">
        <v>580</v>
      </c>
      <c r="E22" s="65" t="s">
        <v>581</v>
      </c>
      <c r="F22" s="65" t="s">
        <v>582</v>
      </c>
      <c r="G22" s="65" t="s">
        <v>556</v>
      </c>
      <c r="H22" s="66" t="s">
        <v>542</v>
      </c>
      <c r="I22" s="67">
        <v>54702</v>
      </c>
      <c r="K22" s="49"/>
      <c r="L22" s="49"/>
      <c r="M22" s="49"/>
      <c r="N22" s="49"/>
      <c r="O22" s="49"/>
    </row>
    <row r="23" spans="1:15" ht="21.75" customHeight="1" thickBot="1">
      <c r="C23" s="56"/>
      <c r="D23" s="56"/>
      <c r="K23" s="49"/>
      <c r="L23" s="49"/>
      <c r="M23" s="49"/>
      <c r="N23" s="49"/>
      <c r="O23" s="49"/>
    </row>
    <row r="24" spans="1:15" ht="21.75" customHeight="1">
      <c r="B24" s="360" t="s">
        <v>474</v>
      </c>
      <c r="C24" s="360"/>
      <c r="D24" s="360"/>
      <c r="E24" s="360"/>
      <c r="F24" s="360"/>
      <c r="G24" s="360"/>
      <c r="H24" s="360"/>
      <c r="I24" s="360"/>
      <c r="K24" s="49"/>
      <c r="L24" s="49"/>
      <c r="M24" s="49"/>
      <c r="N24" s="49"/>
      <c r="O24" s="49"/>
    </row>
    <row r="25" spans="1:15" ht="21.75" customHeight="1">
      <c r="B25" s="58" t="s">
        <v>531</v>
      </c>
      <c r="C25" s="59" t="s">
        <v>583</v>
      </c>
      <c r="D25" s="173" t="s">
        <v>584</v>
      </c>
      <c r="E25" s="60" t="s">
        <v>585</v>
      </c>
      <c r="F25" s="60" t="s">
        <v>586</v>
      </c>
      <c r="G25" s="60" t="s">
        <v>551</v>
      </c>
      <c r="H25" s="60" t="s">
        <v>542</v>
      </c>
      <c r="I25" s="61">
        <v>54304</v>
      </c>
      <c r="K25" s="49"/>
      <c r="L25" s="49"/>
      <c r="M25" s="49"/>
      <c r="N25" s="49"/>
      <c r="O25" s="49"/>
    </row>
    <row r="26" spans="1:15" ht="21.75" customHeight="1">
      <c r="B26" s="182" t="s">
        <v>587</v>
      </c>
      <c r="C26" s="60" t="s">
        <v>1746</v>
      </c>
      <c r="D26" s="283" t="s">
        <v>1747</v>
      </c>
      <c r="E26" s="56" t="s">
        <v>3173</v>
      </c>
      <c r="F26" s="68"/>
      <c r="G26" s="59"/>
      <c r="H26" s="69"/>
      <c r="I26" s="250"/>
      <c r="K26" s="49"/>
      <c r="L26" s="49"/>
      <c r="M26" s="49"/>
      <c r="N26" s="49"/>
      <c r="O26" s="49"/>
    </row>
    <row r="27" spans="1:15" ht="21.75" customHeight="1">
      <c r="B27" s="58" t="s">
        <v>526</v>
      </c>
      <c r="C27" s="59" t="s">
        <v>588</v>
      </c>
      <c r="D27" s="173" t="s">
        <v>589</v>
      </c>
      <c r="E27" s="59" t="s">
        <v>590</v>
      </c>
      <c r="F27" s="59"/>
      <c r="G27" s="59"/>
      <c r="H27" s="59" t="s">
        <v>542</v>
      </c>
      <c r="I27" s="61"/>
      <c r="K27" s="49"/>
      <c r="L27" s="49"/>
      <c r="M27" s="49"/>
      <c r="N27" s="49"/>
      <c r="O27" s="49"/>
    </row>
    <row r="28" spans="1:15" ht="21.75" customHeight="1" thickBot="1">
      <c r="A28" s="54"/>
      <c r="B28" s="246" t="s">
        <v>525</v>
      </c>
      <c r="C28" s="247" t="s">
        <v>591</v>
      </c>
      <c r="D28" s="174" t="s">
        <v>592</v>
      </c>
      <c r="E28" s="248" t="s">
        <v>593</v>
      </c>
      <c r="F28" s="248" t="s">
        <v>594</v>
      </c>
      <c r="G28" s="247" t="s">
        <v>107</v>
      </c>
      <c r="H28" s="247" t="s">
        <v>542</v>
      </c>
      <c r="I28" s="249">
        <v>53221</v>
      </c>
      <c r="K28" s="49"/>
      <c r="L28" s="49"/>
      <c r="M28" s="49"/>
      <c r="N28" s="49"/>
      <c r="O28" s="49"/>
    </row>
    <row r="29" spans="1:15" ht="21.75" customHeight="1" thickBot="1">
      <c r="C29" s="56"/>
      <c r="D29" s="56"/>
      <c r="K29" s="49"/>
      <c r="L29" s="49"/>
      <c r="M29" s="49"/>
      <c r="N29" s="49"/>
      <c r="O29" s="49"/>
    </row>
    <row r="30" spans="1:15" ht="21.75" customHeight="1">
      <c r="B30" s="360" t="s">
        <v>475</v>
      </c>
      <c r="C30" s="360"/>
      <c r="D30" s="360"/>
      <c r="E30" s="360"/>
      <c r="F30" s="360"/>
      <c r="G30" s="360"/>
      <c r="H30" s="360"/>
      <c r="I30" s="360"/>
      <c r="K30" s="49"/>
      <c r="L30" s="49"/>
      <c r="M30" s="49"/>
      <c r="N30" s="49"/>
      <c r="O30" s="49"/>
    </row>
    <row r="31" spans="1:15" ht="21.75" customHeight="1">
      <c r="B31" s="58" t="s">
        <v>514</v>
      </c>
      <c r="C31" s="59" t="s">
        <v>864</v>
      </c>
      <c r="D31" s="173" t="s">
        <v>865</v>
      </c>
      <c r="E31" s="59" t="s">
        <v>866</v>
      </c>
      <c r="F31" s="60" t="s">
        <v>867</v>
      </c>
      <c r="G31" s="60" t="s">
        <v>868</v>
      </c>
      <c r="H31" s="60" t="s">
        <v>562</v>
      </c>
      <c r="I31" s="61"/>
      <c r="K31" s="49"/>
      <c r="L31" s="49"/>
      <c r="M31" s="49"/>
      <c r="N31" s="49"/>
      <c r="O31" s="49"/>
    </row>
    <row r="32" spans="1:15" ht="21.75" customHeight="1">
      <c r="B32" s="58" t="s">
        <v>519</v>
      </c>
      <c r="C32" s="59" t="s">
        <v>595</v>
      </c>
      <c r="D32" s="173" t="s">
        <v>1155</v>
      </c>
      <c r="E32" s="59" t="s">
        <v>596</v>
      </c>
      <c r="F32" s="59" t="s">
        <v>597</v>
      </c>
      <c r="G32" s="59" t="s">
        <v>107</v>
      </c>
      <c r="H32" s="59" t="s">
        <v>542</v>
      </c>
      <c r="I32" s="61">
        <v>53222</v>
      </c>
      <c r="K32" s="49"/>
      <c r="L32" s="49"/>
      <c r="M32" s="49"/>
      <c r="N32" s="49"/>
      <c r="O32" s="49"/>
    </row>
    <row r="33" spans="1:256" ht="21.75" customHeight="1">
      <c r="B33" s="58" t="s">
        <v>521</v>
      </c>
      <c r="C33" s="60" t="s">
        <v>598</v>
      </c>
      <c r="D33" s="173" t="s">
        <v>599</v>
      </c>
      <c r="E33" s="59" t="s">
        <v>600</v>
      </c>
      <c r="F33" s="60" t="s">
        <v>601</v>
      </c>
      <c r="G33" s="59" t="s">
        <v>602</v>
      </c>
      <c r="H33" s="59" t="s">
        <v>603</v>
      </c>
      <c r="I33" s="61">
        <v>32309</v>
      </c>
      <c r="K33" s="49"/>
      <c r="L33" s="49"/>
      <c r="M33" s="49"/>
      <c r="N33" s="49"/>
      <c r="O33" s="49"/>
    </row>
    <row r="34" spans="1:256" ht="21.75" customHeight="1" thickBot="1">
      <c r="B34" s="63" t="s">
        <v>523</v>
      </c>
      <c r="C34" s="64" t="s">
        <v>604</v>
      </c>
      <c r="D34" s="176" t="s">
        <v>605</v>
      </c>
      <c r="E34" s="65" t="s">
        <v>606</v>
      </c>
      <c r="F34" s="65" t="s">
        <v>607</v>
      </c>
      <c r="G34" s="65" t="s">
        <v>608</v>
      </c>
      <c r="H34" s="66" t="s">
        <v>609</v>
      </c>
      <c r="I34" s="67">
        <v>23294</v>
      </c>
      <c r="K34" s="49"/>
      <c r="L34" s="49"/>
      <c r="M34" s="49"/>
      <c r="N34" s="49"/>
      <c r="O34" s="49"/>
    </row>
    <row r="35" spans="1:256" ht="21.75" customHeight="1" thickBot="1">
      <c r="C35" s="56"/>
      <c r="D35" s="56"/>
      <c r="K35" s="49"/>
      <c r="L35" s="49"/>
      <c r="M35" s="49"/>
      <c r="N35" s="49"/>
      <c r="O35" s="49"/>
    </row>
    <row r="36" spans="1:256" ht="21.75" customHeight="1">
      <c r="B36" s="360" t="s">
        <v>477</v>
      </c>
      <c r="C36" s="360"/>
      <c r="D36" s="360"/>
      <c r="E36" s="360"/>
      <c r="F36" s="360"/>
      <c r="G36" s="360"/>
      <c r="H36" s="360"/>
      <c r="I36" s="360"/>
      <c r="K36" s="49"/>
      <c r="L36" s="49"/>
      <c r="M36" s="49"/>
      <c r="N36" s="49"/>
      <c r="O36" s="49"/>
    </row>
    <row r="37" spans="1:256" ht="21.75" customHeight="1">
      <c r="B37" s="70" t="s">
        <v>610</v>
      </c>
      <c r="C37" s="59" t="s">
        <v>611</v>
      </c>
      <c r="D37" s="175" t="s">
        <v>612</v>
      </c>
      <c r="E37" s="59" t="s">
        <v>613</v>
      </c>
      <c r="F37" s="60" t="s">
        <v>614</v>
      </c>
      <c r="G37" s="60" t="s">
        <v>615</v>
      </c>
      <c r="H37" s="60" t="s">
        <v>562</v>
      </c>
      <c r="I37" s="61">
        <v>55311</v>
      </c>
      <c r="K37" s="49"/>
      <c r="L37" s="49"/>
      <c r="M37" s="49"/>
      <c r="N37" s="49"/>
      <c r="O37" s="49"/>
    </row>
    <row r="38" spans="1:256" ht="21.75" customHeight="1">
      <c r="B38" s="58" t="s">
        <v>616</v>
      </c>
      <c r="C38" s="59" t="s">
        <v>617</v>
      </c>
      <c r="D38" s="175" t="s">
        <v>618</v>
      </c>
      <c r="E38" s="59" t="s">
        <v>619</v>
      </c>
      <c r="F38" s="59" t="s">
        <v>620</v>
      </c>
      <c r="G38" s="59" t="s">
        <v>608</v>
      </c>
      <c r="H38" s="59" t="s">
        <v>609</v>
      </c>
      <c r="I38" s="61">
        <v>23233</v>
      </c>
      <c r="K38" s="49"/>
      <c r="L38" s="49"/>
      <c r="M38" s="49"/>
      <c r="N38" s="49"/>
      <c r="O38" s="49"/>
    </row>
    <row r="39" spans="1:256" ht="21.75" customHeight="1">
      <c r="B39" s="58" t="s">
        <v>520</v>
      </c>
      <c r="C39" s="59" t="s">
        <v>621</v>
      </c>
      <c r="D39" s="173" t="s">
        <v>622</v>
      </c>
      <c r="E39" s="59" t="s">
        <v>623</v>
      </c>
      <c r="F39" s="60" t="s">
        <v>624</v>
      </c>
      <c r="G39" s="59" t="s">
        <v>625</v>
      </c>
      <c r="H39" s="59" t="s">
        <v>562</v>
      </c>
      <c r="I39" s="61">
        <v>55444</v>
      </c>
      <c r="K39" s="49"/>
      <c r="L39" s="49"/>
      <c r="M39" s="49"/>
      <c r="N39" s="49"/>
      <c r="O39" s="49"/>
    </row>
    <row r="40" spans="1:256" ht="21.75" customHeight="1" thickBot="1">
      <c r="B40" s="63" t="s">
        <v>524</v>
      </c>
      <c r="C40" s="64" t="s">
        <v>626</v>
      </c>
      <c r="D40" s="176" t="s">
        <v>627</v>
      </c>
      <c r="E40" s="65" t="s">
        <v>628</v>
      </c>
      <c r="F40" s="65" t="s">
        <v>629</v>
      </c>
      <c r="G40" s="65" t="s">
        <v>630</v>
      </c>
      <c r="H40" s="66" t="s">
        <v>542</v>
      </c>
      <c r="I40" s="67">
        <v>53110</v>
      </c>
      <c r="K40" s="49"/>
      <c r="L40" s="49"/>
      <c r="M40" s="49"/>
      <c r="N40" s="49"/>
      <c r="O40" s="49"/>
    </row>
    <row r="41" spans="1:256">
      <c r="C41" s="56"/>
      <c r="I41" s="71"/>
      <c r="K41" s="49"/>
      <c r="L41" s="49"/>
      <c r="M41" s="49"/>
      <c r="N41" s="49"/>
      <c r="O41" s="49"/>
    </row>
    <row r="42" spans="1:256">
      <c r="C42" s="56"/>
      <c r="D42" s="56"/>
      <c r="K42" s="49"/>
      <c r="L42" s="49"/>
      <c r="M42" s="49"/>
      <c r="N42" s="49"/>
      <c r="O42" s="49"/>
    </row>
    <row r="43" spans="1:256">
      <c r="C43" s="56"/>
      <c r="D43" s="56"/>
      <c r="K43" s="49"/>
      <c r="L43" s="49"/>
      <c r="M43" s="49"/>
      <c r="N43" s="49"/>
      <c r="O43" s="49"/>
    </row>
    <row r="44" spans="1:256">
      <c r="C44" s="56"/>
      <c r="D44" s="56"/>
    </row>
    <row r="45" spans="1:256">
      <c r="C45" s="56"/>
      <c r="D45" s="56"/>
    </row>
    <row r="46" spans="1:256">
      <c r="C46" s="56"/>
      <c r="D46" s="56"/>
    </row>
    <row r="47" spans="1:256" ht="1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1"/>
      <c r="FK47" s="1"/>
      <c r="FL47" s="1"/>
      <c r="FM47" s="1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  <c r="FY47" s="1"/>
      <c r="FZ47" s="1"/>
      <c r="GA47" s="1"/>
      <c r="GB47" s="1"/>
      <c r="GC47" s="1"/>
      <c r="GD47" s="1"/>
      <c r="GE47" s="1"/>
      <c r="GF47" s="1"/>
      <c r="GG47" s="1"/>
      <c r="GH47" s="1"/>
      <c r="GI47" s="1"/>
      <c r="GJ47" s="1"/>
      <c r="GK47" s="1"/>
      <c r="GL47" s="1"/>
      <c r="GM47" s="1"/>
      <c r="GN47" s="1"/>
      <c r="GO47" s="1"/>
      <c r="GP47" s="1"/>
      <c r="GQ47" s="1"/>
      <c r="GR47" s="1"/>
      <c r="GS47" s="1"/>
      <c r="GT47" s="1"/>
      <c r="GU47" s="1"/>
      <c r="GV47" s="1"/>
      <c r="GW47" s="1"/>
      <c r="GX47" s="1"/>
      <c r="GY47" s="1"/>
      <c r="GZ47" s="1"/>
      <c r="HA47" s="1"/>
      <c r="HB47" s="1"/>
      <c r="HC47" s="1"/>
      <c r="HD47" s="1"/>
      <c r="HE47" s="1"/>
      <c r="HF47" s="1"/>
      <c r="HG47" s="1"/>
      <c r="HH47" s="1"/>
      <c r="HI47" s="1"/>
      <c r="HJ47" s="1"/>
      <c r="HK47" s="1"/>
      <c r="HL47" s="1"/>
      <c r="HM47" s="1"/>
      <c r="HN47" s="1"/>
      <c r="HO47" s="1"/>
      <c r="HP47" s="1"/>
      <c r="HQ47" s="1"/>
      <c r="HR47" s="1"/>
      <c r="HS47" s="1"/>
      <c r="HT47" s="1"/>
      <c r="HU47" s="1"/>
      <c r="HV47" s="1"/>
      <c r="HW47" s="1"/>
      <c r="HX47" s="1"/>
      <c r="HY47" s="1"/>
      <c r="HZ47" s="1"/>
      <c r="IA47" s="1"/>
      <c r="IB47" s="1"/>
      <c r="IC47" s="1"/>
      <c r="ID47" s="1"/>
      <c r="IE47" s="1"/>
      <c r="IF47" s="1"/>
      <c r="IG47" s="1"/>
      <c r="IH47" s="1"/>
      <c r="II47" s="1"/>
      <c r="IJ47" s="1"/>
      <c r="IK47" s="1"/>
      <c r="IL47" s="1"/>
      <c r="IM47" s="1"/>
      <c r="IN47" s="1"/>
      <c r="IO47" s="1"/>
      <c r="IP47" s="1"/>
      <c r="IQ47" s="1"/>
      <c r="IR47" s="1"/>
      <c r="IS47" s="1"/>
      <c r="IT47" s="1"/>
      <c r="IU47" s="1"/>
      <c r="IV47" s="1"/>
    </row>
  </sheetData>
  <mergeCells count="8">
    <mergeCell ref="B30:I30"/>
    <mergeCell ref="B36:I36"/>
    <mergeCell ref="B1:I1"/>
    <mergeCell ref="K1:O1"/>
    <mergeCell ref="B6:I6"/>
    <mergeCell ref="B12:I12"/>
    <mergeCell ref="B18:I18"/>
    <mergeCell ref="B24:I24"/>
  </mergeCells>
  <hyperlinks>
    <hyperlink ref="D3" r:id="rId1" display="http://mglures.com/abl/"/>
  </hyperlinks>
  <pageMargins left="0.7" right="0.7" top="0.75" bottom="0.75" header="0.3" footer="0.3"/>
  <pageSetup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4">
    <tabColor theme="0"/>
  </sheetPr>
  <dimension ref="A1:IV277"/>
  <sheetViews>
    <sheetView zoomScaleNormal="100" workbookViewId="0">
      <selection activeCell="C2" sqref="C2"/>
    </sheetView>
  </sheetViews>
  <sheetFormatPr defaultRowHeight="12.75"/>
  <cols>
    <col min="1" max="2" width="0.85546875" style="6" customWidth="1"/>
    <col min="3" max="3" width="19.7109375" style="6" customWidth="1"/>
    <col min="4" max="4" width="26.42578125" style="6" customWidth="1"/>
    <col min="5" max="5" width="0.85546875" style="6" customWidth="1"/>
    <col min="6" max="6" width="1.7109375" style="6" customWidth="1"/>
    <col min="7" max="7" width="0.85546875" style="6" customWidth="1"/>
    <col min="8" max="9" width="19.7109375" style="6" customWidth="1"/>
    <col min="10" max="10" width="0.85546875" style="6" customWidth="1"/>
    <col min="11" max="11" width="1.7109375" style="6" customWidth="1"/>
    <col min="12" max="12" width="0.85546875" style="6" customWidth="1"/>
    <col min="13" max="14" width="19.7109375" style="6" customWidth="1"/>
    <col min="15" max="15" width="0.85546875" style="6" customWidth="1"/>
    <col min="16" max="16" width="1.7109375" style="6" customWidth="1"/>
    <col min="17" max="17" width="0.85546875" style="6" customWidth="1"/>
    <col min="18" max="19" width="19.7109375" style="17" customWidth="1"/>
    <col min="20" max="20" width="0.85546875" style="6" customWidth="1"/>
    <col min="21" max="21" width="3.7109375" style="6" customWidth="1"/>
    <col min="22" max="22" width="6.7109375" style="6" customWidth="1"/>
    <col min="23" max="23" width="9.140625" style="6"/>
    <col min="24" max="24" width="6.7109375" style="6" customWidth="1"/>
    <col min="25" max="31" width="9.42578125" style="6" customWidth="1"/>
    <col min="32" max="256" width="9.140625" style="6"/>
    <col min="257" max="258" width="0.85546875" style="6" customWidth="1"/>
    <col min="259" max="260" width="19.7109375" style="6" customWidth="1"/>
    <col min="261" max="261" width="0.85546875" style="6" customWidth="1"/>
    <col min="262" max="262" width="1.7109375" style="6" customWidth="1"/>
    <col min="263" max="263" width="0.85546875" style="6" customWidth="1"/>
    <col min="264" max="265" width="19.7109375" style="6" customWidth="1"/>
    <col min="266" max="266" width="0.85546875" style="6" customWidth="1"/>
    <col min="267" max="267" width="1.7109375" style="6" customWidth="1"/>
    <col min="268" max="268" width="0.85546875" style="6" customWidth="1"/>
    <col min="269" max="270" width="19.7109375" style="6" customWidth="1"/>
    <col min="271" max="271" width="0.85546875" style="6" customWidth="1"/>
    <col min="272" max="272" width="1.7109375" style="6" customWidth="1"/>
    <col min="273" max="273" width="0.85546875" style="6" customWidth="1"/>
    <col min="274" max="275" width="19.7109375" style="6" customWidth="1"/>
    <col min="276" max="276" width="0.85546875" style="6" customWidth="1"/>
    <col min="277" max="277" width="3.7109375" style="6" customWidth="1"/>
    <col min="278" max="278" width="6.7109375" style="6" customWidth="1"/>
    <col min="279" max="279" width="9.140625" style="6"/>
    <col min="280" max="280" width="6.7109375" style="6" customWidth="1"/>
    <col min="281" max="281" width="5.7109375" style="6" customWidth="1"/>
    <col min="282" max="282" width="9.140625" style="6"/>
    <col min="283" max="283" width="3.5703125" style="6" customWidth="1"/>
    <col min="284" max="512" width="9.140625" style="6"/>
    <col min="513" max="514" width="0.85546875" style="6" customWidth="1"/>
    <col min="515" max="516" width="19.7109375" style="6" customWidth="1"/>
    <col min="517" max="517" width="0.85546875" style="6" customWidth="1"/>
    <col min="518" max="518" width="1.7109375" style="6" customWidth="1"/>
    <col min="519" max="519" width="0.85546875" style="6" customWidth="1"/>
    <col min="520" max="521" width="19.7109375" style="6" customWidth="1"/>
    <col min="522" max="522" width="0.85546875" style="6" customWidth="1"/>
    <col min="523" max="523" width="1.7109375" style="6" customWidth="1"/>
    <col min="524" max="524" width="0.85546875" style="6" customWidth="1"/>
    <col min="525" max="526" width="19.7109375" style="6" customWidth="1"/>
    <col min="527" max="527" width="0.85546875" style="6" customWidth="1"/>
    <col min="528" max="528" width="1.7109375" style="6" customWidth="1"/>
    <col min="529" max="529" width="0.85546875" style="6" customWidth="1"/>
    <col min="530" max="531" width="19.7109375" style="6" customWidth="1"/>
    <col min="532" max="532" width="0.85546875" style="6" customWidth="1"/>
    <col min="533" max="533" width="3.7109375" style="6" customWidth="1"/>
    <col min="534" max="534" width="6.7109375" style="6" customWidth="1"/>
    <col min="535" max="535" width="9.140625" style="6"/>
    <col min="536" max="536" width="6.7109375" style="6" customWidth="1"/>
    <col min="537" max="537" width="5.7109375" style="6" customWidth="1"/>
    <col min="538" max="538" width="9.140625" style="6"/>
    <col min="539" max="539" width="3.5703125" style="6" customWidth="1"/>
    <col min="540" max="768" width="9.140625" style="6"/>
    <col min="769" max="770" width="0.85546875" style="6" customWidth="1"/>
    <col min="771" max="772" width="19.7109375" style="6" customWidth="1"/>
    <col min="773" max="773" width="0.85546875" style="6" customWidth="1"/>
    <col min="774" max="774" width="1.7109375" style="6" customWidth="1"/>
    <col min="775" max="775" width="0.85546875" style="6" customWidth="1"/>
    <col min="776" max="777" width="19.7109375" style="6" customWidth="1"/>
    <col min="778" max="778" width="0.85546875" style="6" customWidth="1"/>
    <col min="779" max="779" width="1.7109375" style="6" customWidth="1"/>
    <col min="780" max="780" width="0.85546875" style="6" customWidth="1"/>
    <col min="781" max="782" width="19.7109375" style="6" customWidth="1"/>
    <col min="783" max="783" width="0.85546875" style="6" customWidth="1"/>
    <col min="784" max="784" width="1.7109375" style="6" customWidth="1"/>
    <col min="785" max="785" width="0.85546875" style="6" customWidth="1"/>
    <col min="786" max="787" width="19.7109375" style="6" customWidth="1"/>
    <col min="788" max="788" width="0.85546875" style="6" customWidth="1"/>
    <col min="789" max="789" width="3.7109375" style="6" customWidth="1"/>
    <col min="790" max="790" width="6.7109375" style="6" customWidth="1"/>
    <col min="791" max="791" width="9.140625" style="6"/>
    <col min="792" max="792" width="6.7109375" style="6" customWidth="1"/>
    <col min="793" max="793" width="5.7109375" style="6" customWidth="1"/>
    <col min="794" max="794" width="9.140625" style="6"/>
    <col min="795" max="795" width="3.5703125" style="6" customWidth="1"/>
    <col min="796" max="1024" width="9.140625" style="6"/>
    <col min="1025" max="1026" width="0.85546875" style="6" customWidth="1"/>
    <col min="1027" max="1028" width="19.7109375" style="6" customWidth="1"/>
    <col min="1029" max="1029" width="0.85546875" style="6" customWidth="1"/>
    <col min="1030" max="1030" width="1.7109375" style="6" customWidth="1"/>
    <col min="1031" max="1031" width="0.85546875" style="6" customWidth="1"/>
    <col min="1032" max="1033" width="19.7109375" style="6" customWidth="1"/>
    <col min="1034" max="1034" width="0.85546875" style="6" customWidth="1"/>
    <col min="1035" max="1035" width="1.7109375" style="6" customWidth="1"/>
    <col min="1036" max="1036" width="0.85546875" style="6" customWidth="1"/>
    <col min="1037" max="1038" width="19.7109375" style="6" customWidth="1"/>
    <col min="1039" max="1039" width="0.85546875" style="6" customWidth="1"/>
    <col min="1040" max="1040" width="1.7109375" style="6" customWidth="1"/>
    <col min="1041" max="1041" width="0.85546875" style="6" customWidth="1"/>
    <col min="1042" max="1043" width="19.7109375" style="6" customWidth="1"/>
    <col min="1044" max="1044" width="0.85546875" style="6" customWidth="1"/>
    <col min="1045" max="1045" width="3.7109375" style="6" customWidth="1"/>
    <col min="1046" max="1046" width="6.7109375" style="6" customWidth="1"/>
    <col min="1047" max="1047" width="9.140625" style="6"/>
    <col min="1048" max="1048" width="6.7109375" style="6" customWidth="1"/>
    <col min="1049" max="1049" width="5.7109375" style="6" customWidth="1"/>
    <col min="1050" max="1050" width="9.140625" style="6"/>
    <col min="1051" max="1051" width="3.5703125" style="6" customWidth="1"/>
    <col min="1052" max="1280" width="9.140625" style="6"/>
    <col min="1281" max="1282" width="0.85546875" style="6" customWidth="1"/>
    <col min="1283" max="1284" width="19.7109375" style="6" customWidth="1"/>
    <col min="1285" max="1285" width="0.85546875" style="6" customWidth="1"/>
    <col min="1286" max="1286" width="1.7109375" style="6" customWidth="1"/>
    <col min="1287" max="1287" width="0.85546875" style="6" customWidth="1"/>
    <col min="1288" max="1289" width="19.7109375" style="6" customWidth="1"/>
    <col min="1290" max="1290" width="0.85546875" style="6" customWidth="1"/>
    <col min="1291" max="1291" width="1.7109375" style="6" customWidth="1"/>
    <col min="1292" max="1292" width="0.85546875" style="6" customWidth="1"/>
    <col min="1293" max="1294" width="19.7109375" style="6" customWidth="1"/>
    <col min="1295" max="1295" width="0.85546875" style="6" customWidth="1"/>
    <col min="1296" max="1296" width="1.7109375" style="6" customWidth="1"/>
    <col min="1297" max="1297" width="0.85546875" style="6" customWidth="1"/>
    <col min="1298" max="1299" width="19.7109375" style="6" customWidth="1"/>
    <col min="1300" max="1300" width="0.85546875" style="6" customWidth="1"/>
    <col min="1301" max="1301" width="3.7109375" style="6" customWidth="1"/>
    <col min="1302" max="1302" width="6.7109375" style="6" customWidth="1"/>
    <col min="1303" max="1303" width="9.140625" style="6"/>
    <col min="1304" max="1304" width="6.7109375" style="6" customWidth="1"/>
    <col min="1305" max="1305" width="5.7109375" style="6" customWidth="1"/>
    <col min="1306" max="1306" width="9.140625" style="6"/>
    <col min="1307" max="1307" width="3.5703125" style="6" customWidth="1"/>
    <col min="1308" max="1536" width="9.140625" style="6"/>
    <col min="1537" max="1538" width="0.85546875" style="6" customWidth="1"/>
    <col min="1539" max="1540" width="19.7109375" style="6" customWidth="1"/>
    <col min="1541" max="1541" width="0.85546875" style="6" customWidth="1"/>
    <col min="1542" max="1542" width="1.7109375" style="6" customWidth="1"/>
    <col min="1543" max="1543" width="0.85546875" style="6" customWidth="1"/>
    <col min="1544" max="1545" width="19.7109375" style="6" customWidth="1"/>
    <col min="1546" max="1546" width="0.85546875" style="6" customWidth="1"/>
    <col min="1547" max="1547" width="1.7109375" style="6" customWidth="1"/>
    <col min="1548" max="1548" width="0.85546875" style="6" customWidth="1"/>
    <col min="1549" max="1550" width="19.7109375" style="6" customWidth="1"/>
    <col min="1551" max="1551" width="0.85546875" style="6" customWidth="1"/>
    <col min="1552" max="1552" width="1.7109375" style="6" customWidth="1"/>
    <col min="1553" max="1553" width="0.85546875" style="6" customWidth="1"/>
    <col min="1554" max="1555" width="19.7109375" style="6" customWidth="1"/>
    <col min="1556" max="1556" width="0.85546875" style="6" customWidth="1"/>
    <col min="1557" max="1557" width="3.7109375" style="6" customWidth="1"/>
    <col min="1558" max="1558" width="6.7109375" style="6" customWidth="1"/>
    <col min="1559" max="1559" width="9.140625" style="6"/>
    <col min="1560" max="1560" width="6.7109375" style="6" customWidth="1"/>
    <col min="1561" max="1561" width="5.7109375" style="6" customWidth="1"/>
    <col min="1562" max="1562" width="9.140625" style="6"/>
    <col min="1563" max="1563" width="3.5703125" style="6" customWidth="1"/>
    <col min="1564" max="1792" width="9.140625" style="6"/>
    <col min="1793" max="1794" width="0.85546875" style="6" customWidth="1"/>
    <col min="1795" max="1796" width="19.7109375" style="6" customWidth="1"/>
    <col min="1797" max="1797" width="0.85546875" style="6" customWidth="1"/>
    <col min="1798" max="1798" width="1.7109375" style="6" customWidth="1"/>
    <col min="1799" max="1799" width="0.85546875" style="6" customWidth="1"/>
    <col min="1800" max="1801" width="19.7109375" style="6" customWidth="1"/>
    <col min="1802" max="1802" width="0.85546875" style="6" customWidth="1"/>
    <col min="1803" max="1803" width="1.7109375" style="6" customWidth="1"/>
    <col min="1804" max="1804" width="0.85546875" style="6" customWidth="1"/>
    <col min="1805" max="1806" width="19.7109375" style="6" customWidth="1"/>
    <col min="1807" max="1807" width="0.85546875" style="6" customWidth="1"/>
    <col min="1808" max="1808" width="1.7109375" style="6" customWidth="1"/>
    <col min="1809" max="1809" width="0.85546875" style="6" customWidth="1"/>
    <col min="1810" max="1811" width="19.7109375" style="6" customWidth="1"/>
    <col min="1812" max="1812" width="0.85546875" style="6" customWidth="1"/>
    <col min="1813" max="1813" width="3.7109375" style="6" customWidth="1"/>
    <col min="1814" max="1814" width="6.7109375" style="6" customWidth="1"/>
    <col min="1815" max="1815" width="9.140625" style="6"/>
    <col min="1816" max="1816" width="6.7109375" style="6" customWidth="1"/>
    <col min="1817" max="1817" width="5.7109375" style="6" customWidth="1"/>
    <col min="1818" max="1818" width="9.140625" style="6"/>
    <col min="1819" max="1819" width="3.5703125" style="6" customWidth="1"/>
    <col min="1820" max="2048" width="9.140625" style="6"/>
    <col min="2049" max="2050" width="0.85546875" style="6" customWidth="1"/>
    <col min="2051" max="2052" width="19.7109375" style="6" customWidth="1"/>
    <col min="2053" max="2053" width="0.85546875" style="6" customWidth="1"/>
    <col min="2054" max="2054" width="1.7109375" style="6" customWidth="1"/>
    <col min="2055" max="2055" width="0.85546875" style="6" customWidth="1"/>
    <col min="2056" max="2057" width="19.7109375" style="6" customWidth="1"/>
    <col min="2058" max="2058" width="0.85546875" style="6" customWidth="1"/>
    <col min="2059" max="2059" width="1.7109375" style="6" customWidth="1"/>
    <col min="2060" max="2060" width="0.85546875" style="6" customWidth="1"/>
    <col min="2061" max="2062" width="19.7109375" style="6" customWidth="1"/>
    <col min="2063" max="2063" width="0.85546875" style="6" customWidth="1"/>
    <col min="2064" max="2064" width="1.7109375" style="6" customWidth="1"/>
    <col min="2065" max="2065" width="0.85546875" style="6" customWidth="1"/>
    <col min="2066" max="2067" width="19.7109375" style="6" customWidth="1"/>
    <col min="2068" max="2068" width="0.85546875" style="6" customWidth="1"/>
    <col min="2069" max="2069" width="3.7109375" style="6" customWidth="1"/>
    <col min="2070" max="2070" width="6.7109375" style="6" customWidth="1"/>
    <col min="2071" max="2071" width="9.140625" style="6"/>
    <col min="2072" max="2072" width="6.7109375" style="6" customWidth="1"/>
    <col min="2073" max="2073" width="5.7109375" style="6" customWidth="1"/>
    <col min="2074" max="2074" width="9.140625" style="6"/>
    <col min="2075" max="2075" width="3.5703125" style="6" customWidth="1"/>
    <col min="2076" max="2304" width="9.140625" style="6"/>
    <col min="2305" max="2306" width="0.85546875" style="6" customWidth="1"/>
    <col min="2307" max="2308" width="19.7109375" style="6" customWidth="1"/>
    <col min="2309" max="2309" width="0.85546875" style="6" customWidth="1"/>
    <col min="2310" max="2310" width="1.7109375" style="6" customWidth="1"/>
    <col min="2311" max="2311" width="0.85546875" style="6" customWidth="1"/>
    <col min="2312" max="2313" width="19.7109375" style="6" customWidth="1"/>
    <col min="2314" max="2314" width="0.85546875" style="6" customWidth="1"/>
    <col min="2315" max="2315" width="1.7109375" style="6" customWidth="1"/>
    <col min="2316" max="2316" width="0.85546875" style="6" customWidth="1"/>
    <col min="2317" max="2318" width="19.7109375" style="6" customWidth="1"/>
    <col min="2319" max="2319" width="0.85546875" style="6" customWidth="1"/>
    <col min="2320" max="2320" width="1.7109375" style="6" customWidth="1"/>
    <col min="2321" max="2321" width="0.85546875" style="6" customWidth="1"/>
    <col min="2322" max="2323" width="19.7109375" style="6" customWidth="1"/>
    <col min="2324" max="2324" width="0.85546875" style="6" customWidth="1"/>
    <col min="2325" max="2325" width="3.7109375" style="6" customWidth="1"/>
    <col min="2326" max="2326" width="6.7109375" style="6" customWidth="1"/>
    <col min="2327" max="2327" width="9.140625" style="6"/>
    <col min="2328" max="2328" width="6.7109375" style="6" customWidth="1"/>
    <col min="2329" max="2329" width="5.7109375" style="6" customWidth="1"/>
    <col min="2330" max="2330" width="9.140625" style="6"/>
    <col min="2331" max="2331" width="3.5703125" style="6" customWidth="1"/>
    <col min="2332" max="2560" width="9.140625" style="6"/>
    <col min="2561" max="2562" width="0.85546875" style="6" customWidth="1"/>
    <col min="2563" max="2564" width="19.7109375" style="6" customWidth="1"/>
    <col min="2565" max="2565" width="0.85546875" style="6" customWidth="1"/>
    <col min="2566" max="2566" width="1.7109375" style="6" customWidth="1"/>
    <col min="2567" max="2567" width="0.85546875" style="6" customWidth="1"/>
    <col min="2568" max="2569" width="19.7109375" style="6" customWidth="1"/>
    <col min="2570" max="2570" width="0.85546875" style="6" customWidth="1"/>
    <col min="2571" max="2571" width="1.7109375" style="6" customWidth="1"/>
    <col min="2572" max="2572" width="0.85546875" style="6" customWidth="1"/>
    <col min="2573" max="2574" width="19.7109375" style="6" customWidth="1"/>
    <col min="2575" max="2575" width="0.85546875" style="6" customWidth="1"/>
    <col min="2576" max="2576" width="1.7109375" style="6" customWidth="1"/>
    <col min="2577" max="2577" width="0.85546875" style="6" customWidth="1"/>
    <col min="2578" max="2579" width="19.7109375" style="6" customWidth="1"/>
    <col min="2580" max="2580" width="0.85546875" style="6" customWidth="1"/>
    <col min="2581" max="2581" width="3.7109375" style="6" customWidth="1"/>
    <col min="2582" max="2582" width="6.7109375" style="6" customWidth="1"/>
    <col min="2583" max="2583" width="9.140625" style="6"/>
    <col min="2584" max="2584" width="6.7109375" style="6" customWidth="1"/>
    <col min="2585" max="2585" width="5.7109375" style="6" customWidth="1"/>
    <col min="2586" max="2586" width="9.140625" style="6"/>
    <col min="2587" max="2587" width="3.5703125" style="6" customWidth="1"/>
    <col min="2588" max="2816" width="9.140625" style="6"/>
    <col min="2817" max="2818" width="0.85546875" style="6" customWidth="1"/>
    <col min="2819" max="2820" width="19.7109375" style="6" customWidth="1"/>
    <col min="2821" max="2821" width="0.85546875" style="6" customWidth="1"/>
    <col min="2822" max="2822" width="1.7109375" style="6" customWidth="1"/>
    <col min="2823" max="2823" width="0.85546875" style="6" customWidth="1"/>
    <col min="2824" max="2825" width="19.7109375" style="6" customWidth="1"/>
    <col min="2826" max="2826" width="0.85546875" style="6" customWidth="1"/>
    <col min="2827" max="2827" width="1.7109375" style="6" customWidth="1"/>
    <col min="2828" max="2828" width="0.85546875" style="6" customWidth="1"/>
    <col min="2829" max="2830" width="19.7109375" style="6" customWidth="1"/>
    <col min="2831" max="2831" width="0.85546875" style="6" customWidth="1"/>
    <col min="2832" max="2832" width="1.7109375" style="6" customWidth="1"/>
    <col min="2833" max="2833" width="0.85546875" style="6" customWidth="1"/>
    <col min="2834" max="2835" width="19.7109375" style="6" customWidth="1"/>
    <col min="2836" max="2836" width="0.85546875" style="6" customWidth="1"/>
    <col min="2837" max="2837" width="3.7109375" style="6" customWidth="1"/>
    <col min="2838" max="2838" width="6.7109375" style="6" customWidth="1"/>
    <col min="2839" max="2839" width="9.140625" style="6"/>
    <col min="2840" max="2840" width="6.7109375" style="6" customWidth="1"/>
    <col min="2841" max="2841" width="5.7109375" style="6" customWidth="1"/>
    <col min="2842" max="2842" width="9.140625" style="6"/>
    <col min="2843" max="2843" width="3.5703125" style="6" customWidth="1"/>
    <col min="2844" max="3072" width="9.140625" style="6"/>
    <col min="3073" max="3074" width="0.85546875" style="6" customWidth="1"/>
    <col min="3075" max="3076" width="19.7109375" style="6" customWidth="1"/>
    <col min="3077" max="3077" width="0.85546875" style="6" customWidth="1"/>
    <col min="3078" max="3078" width="1.7109375" style="6" customWidth="1"/>
    <col min="3079" max="3079" width="0.85546875" style="6" customWidth="1"/>
    <col min="3080" max="3081" width="19.7109375" style="6" customWidth="1"/>
    <col min="3082" max="3082" width="0.85546875" style="6" customWidth="1"/>
    <col min="3083" max="3083" width="1.7109375" style="6" customWidth="1"/>
    <col min="3084" max="3084" width="0.85546875" style="6" customWidth="1"/>
    <col min="3085" max="3086" width="19.7109375" style="6" customWidth="1"/>
    <col min="3087" max="3087" width="0.85546875" style="6" customWidth="1"/>
    <col min="3088" max="3088" width="1.7109375" style="6" customWidth="1"/>
    <col min="3089" max="3089" width="0.85546875" style="6" customWidth="1"/>
    <col min="3090" max="3091" width="19.7109375" style="6" customWidth="1"/>
    <col min="3092" max="3092" width="0.85546875" style="6" customWidth="1"/>
    <col min="3093" max="3093" width="3.7109375" style="6" customWidth="1"/>
    <col min="3094" max="3094" width="6.7109375" style="6" customWidth="1"/>
    <col min="3095" max="3095" width="9.140625" style="6"/>
    <col min="3096" max="3096" width="6.7109375" style="6" customWidth="1"/>
    <col min="3097" max="3097" width="5.7109375" style="6" customWidth="1"/>
    <col min="3098" max="3098" width="9.140625" style="6"/>
    <col min="3099" max="3099" width="3.5703125" style="6" customWidth="1"/>
    <col min="3100" max="3328" width="9.140625" style="6"/>
    <col min="3329" max="3330" width="0.85546875" style="6" customWidth="1"/>
    <col min="3331" max="3332" width="19.7109375" style="6" customWidth="1"/>
    <col min="3333" max="3333" width="0.85546875" style="6" customWidth="1"/>
    <col min="3334" max="3334" width="1.7109375" style="6" customWidth="1"/>
    <col min="3335" max="3335" width="0.85546875" style="6" customWidth="1"/>
    <col min="3336" max="3337" width="19.7109375" style="6" customWidth="1"/>
    <col min="3338" max="3338" width="0.85546875" style="6" customWidth="1"/>
    <col min="3339" max="3339" width="1.7109375" style="6" customWidth="1"/>
    <col min="3340" max="3340" width="0.85546875" style="6" customWidth="1"/>
    <col min="3341" max="3342" width="19.7109375" style="6" customWidth="1"/>
    <col min="3343" max="3343" width="0.85546875" style="6" customWidth="1"/>
    <col min="3344" max="3344" width="1.7109375" style="6" customWidth="1"/>
    <col min="3345" max="3345" width="0.85546875" style="6" customWidth="1"/>
    <col min="3346" max="3347" width="19.7109375" style="6" customWidth="1"/>
    <col min="3348" max="3348" width="0.85546875" style="6" customWidth="1"/>
    <col min="3349" max="3349" width="3.7109375" style="6" customWidth="1"/>
    <col min="3350" max="3350" width="6.7109375" style="6" customWidth="1"/>
    <col min="3351" max="3351" width="9.140625" style="6"/>
    <col min="3352" max="3352" width="6.7109375" style="6" customWidth="1"/>
    <col min="3353" max="3353" width="5.7109375" style="6" customWidth="1"/>
    <col min="3354" max="3354" width="9.140625" style="6"/>
    <col min="3355" max="3355" width="3.5703125" style="6" customWidth="1"/>
    <col min="3356" max="3584" width="9.140625" style="6"/>
    <col min="3585" max="3586" width="0.85546875" style="6" customWidth="1"/>
    <col min="3587" max="3588" width="19.7109375" style="6" customWidth="1"/>
    <col min="3589" max="3589" width="0.85546875" style="6" customWidth="1"/>
    <col min="3590" max="3590" width="1.7109375" style="6" customWidth="1"/>
    <col min="3591" max="3591" width="0.85546875" style="6" customWidth="1"/>
    <col min="3592" max="3593" width="19.7109375" style="6" customWidth="1"/>
    <col min="3594" max="3594" width="0.85546875" style="6" customWidth="1"/>
    <col min="3595" max="3595" width="1.7109375" style="6" customWidth="1"/>
    <col min="3596" max="3596" width="0.85546875" style="6" customWidth="1"/>
    <col min="3597" max="3598" width="19.7109375" style="6" customWidth="1"/>
    <col min="3599" max="3599" width="0.85546875" style="6" customWidth="1"/>
    <col min="3600" max="3600" width="1.7109375" style="6" customWidth="1"/>
    <col min="3601" max="3601" width="0.85546875" style="6" customWidth="1"/>
    <col min="3602" max="3603" width="19.7109375" style="6" customWidth="1"/>
    <col min="3604" max="3604" width="0.85546875" style="6" customWidth="1"/>
    <col min="3605" max="3605" width="3.7109375" style="6" customWidth="1"/>
    <col min="3606" max="3606" width="6.7109375" style="6" customWidth="1"/>
    <col min="3607" max="3607" width="9.140625" style="6"/>
    <col min="3608" max="3608" width="6.7109375" style="6" customWidth="1"/>
    <col min="3609" max="3609" width="5.7109375" style="6" customWidth="1"/>
    <col min="3610" max="3610" width="9.140625" style="6"/>
    <col min="3611" max="3611" width="3.5703125" style="6" customWidth="1"/>
    <col min="3612" max="3840" width="9.140625" style="6"/>
    <col min="3841" max="3842" width="0.85546875" style="6" customWidth="1"/>
    <col min="3843" max="3844" width="19.7109375" style="6" customWidth="1"/>
    <col min="3845" max="3845" width="0.85546875" style="6" customWidth="1"/>
    <col min="3846" max="3846" width="1.7109375" style="6" customWidth="1"/>
    <col min="3847" max="3847" width="0.85546875" style="6" customWidth="1"/>
    <col min="3848" max="3849" width="19.7109375" style="6" customWidth="1"/>
    <col min="3850" max="3850" width="0.85546875" style="6" customWidth="1"/>
    <col min="3851" max="3851" width="1.7109375" style="6" customWidth="1"/>
    <col min="3852" max="3852" width="0.85546875" style="6" customWidth="1"/>
    <col min="3853" max="3854" width="19.7109375" style="6" customWidth="1"/>
    <col min="3855" max="3855" width="0.85546875" style="6" customWidth="1"/>
    <col min="3856" max="3856" width="1.7109375" style="6" customWidth="1"/>
    <col min="3857" max="3857" width="0.85546875" style="6" customWidth="1"/>
    <col min="3858" max="3859" width="19.7109375" style="6" customWidth="1"/>
    <col min="3860" max="3860" width="0.85546875" style="6" customWidth="1"/>
    <col min="3861" max="3861" width="3.7109375" style="6" customWidth="1"/>
    <col min="3862" max="3862" width="6.7109375" style="6" customWidth="1"/>
    <col min="3863" max="3863" width="9.140625" style="6"/>
    <col min="3864" max="3864" width="6.7109375" style="6" customWidth="1"/>
    <col min="3865" max="3865" width="5.7109375" style="6" customWidth="1"/>
    <col min="3866" max="3866" width="9.140625" style="6"/>
    <col min="3867" max="3867" width="3.5703125" style="6" customWidth="1"/>
    <col min="3868" max="4096" width="9.140625" style="6"/>
    <col min="4097" max="4098" width="0.85546875" style="6" customWidth="1"/>
    <col min="4099" max="4100" width="19.7109375" style="6" customWidth="1"/>
    <col min="4101" max="4101" width="0.85546875" style="6" customWidth="1"/>
    <col min="4102" max="4102" width="1.7109375" style="6" customWidth="1"/>
    <col min="4103" max="4103" width="0.85546875" style="6" customWidth="1"/>
    <col min="4104" max="4105" width="19.7109375" style="6" customWidth="1"/>
    <col min="4106" max="4106" width="0.85546875" style="6" customWidth="1"/>
    <col min="4107" max="4107" width="1.7109375" style="6" customWidth="1"/>
    <col min="4108" max="4108" width="0.85546875" style="6" customWidth="1"/>
    <col min="4109" max="4110" width="19.7109375" style="6" customWidth="1"/>
    <col min="4111" max="4111" width="0.85546875" style="6" customWidth="1"/>
    <col min="4112" max="4112" width="1.7109375" style="6" customWidth="1"/>
    <col min="4113" max="4113" width="0.85546875" style="6" customWidth="1"/>
    <col min="4114" max="4115" width="19.7109375" style="6" customWidth="1"/>
    <col min="4116" max="4116" width="0.85546875" style="6" customWidth="1"/>
    <col min="4117" max="4117" width="3.7109375" style="6" customWidth="1"/>
    <col min="4118" max="4118" width="6.7109375" style="6" customWidth="1"/>
    <col min="4119" max="4119" width="9.140625" style="6"/>
    <col min="4120" max="4120" width="6.7109375" style="6" customWidth="1"/>
    <col min="4121" max="4121" width="5.7109375" style="6" customWidth="1"/>
    <col min="4122" max="4122" width="9.140625" style="6"/>
    <col min="4123" max="4123" width="3.5703125" style="6" customWidth="1"/>
    <col min="4124" max="4352" width="9.140625" style="6"/>
    <col min="4353" max="4354" width="0.85546875" style="6" customWidth="1"/>
    <col min="4355" max="4356" width="19.7109375" style="6" customWidth="1"/>
    <col min="4357" max="4357" width="0.85546875" style="6" customWidth="1"/>
    <col min="4358" max="4358" width="1.7109375" style="6" customWidth="1"/>
    <col min="4359" max="4359" width="0.85546875" style="6" customWidth="1"/>
    <col min="4360" max="4361" width="19.7109375" style="6" customWidth="1"/>
    <col min="4362" max="4362" width="0.85546875" style="6" customWidth="1"/>
    <col min="4363" max="4363" width="1.7109375" style="6" customWidth="1"/>
    <col min="4364" max="4364" width="0.85546875" style="6" customWidth="1"/>
    <col min="4365" max="4366" width="19.7109375" style="6" customWidth="1"/>
    <col min="4367" max="4367" width="0.85546875" style="6" customWidth="1"/>
    <col min="4368" max="4368" width="1.7109375" style="6" customWidth="1"/>
    <col min="4369" max="4369" width="0.85546875" style="6" customWidth="1"/>
    <col min="4370" max="4371" width="19.7109375" style="6" customWidth="1"/>
    <col min="4372" max="4372" width="0.85546875" style="6" customWidth="1"/>
    <col min="4373" max="4373" width="3.7109375" style="6" customWidth="1"/>
    <col min="4374" max="4374" width="6.7109375" style="6" customWidth="1"/>
    <col min="4375" max="4375" width="9.140625" style="6"/>
    <col min="4376" max="4376" width="6.7109375" style="6" customWidth="1"/>
    <col min="4377" max="4377" width="5.7109375" style="6" customWidth="1"/>
    <col min="4378" max="4378" width="9.140625" style="6"/>
    <col min="4379" max="4379" width="3.5703125" style="6" customWidth="1"/>
    <col min="4380" max="4608" width="9.140625" style="6"/>
    <col min="4609" max="4610" width="0.85546875" style="6" customWidth="1"/>
    <col min="4611" max="4612" width="19.7109375" style="6" customWidth="1"/>
    <col min="4613" max="4613" width="0.85546875" style="6" customWidth="1"/>
    <col min="4614" max="4614" width="1.7109375" style="6" customWidth="1"/>
    <col min="4615" max="4615" width="0.85546875" style="6" customWidth="1"/>
    <col min="4616" max="4617" width="19.7109375" style="6" customWidth="1"/>
    <col min="4618" max="4618" width="0.85546875" style="6" customWidth="1"/>
    <col min="4619" max="4619" width="1.7109375" style="6" customWidth="1"/>
    <col min="4620" max="4620" width="0.85546875" style="6" customWidth="1"/>
    <col min="4621" max="4622" width="19.7109375" style="6" customWidth="1"/>
    <col min="4623" max="4623" width="0.85546875" style="6" customWidth="1"/>
    <col min="4624" max="4624" width="1.7109375" style="6" customWidth="1"/>
    <col min="4625" max="4625" width="0.85546875" style="6" customWidth="1"/>
    <col min="4626" max="4627" width="19.7109375" style="6" customWidth="1"/>
    <col min="4628" max="4628" width="0.85546875" style="6" customWidth="1"/>
    <col min="4629" max="4629" width="3.7109375" style="6" customWidth="1"/>
    <col min="4630" max="4630" width="6.7109375" style="6" customWidth="1"/>
    <col min="4631" max="4631" width="9.140625" style="6"/>
    <col min="4632" max="4632" width="6.7109375" style="6" customWidth="1"/>
    <col min="4633" max="4633" width="5.7109375" style="6" customWidth="1"/>
    <col min="4634" max="4634" width="9.140625" style="6"/>
    <col min="4635" max="4635" width="3.5703125" style="6" customWidth="1"/>
    <col min="4636" max="4864" width="9.140625" style="6"/>
    <col min="4865" max="4866" width="0.85546875" style="6" customWidth="1"/>
    <col min="4867" max="4868" width="19.7109375" style="6" customWidth="1"/>
    <col min="4869" max="4869" width="0.85546875" style="6" customWidth="1"/>
    <col min="4870" max="4870" width="1.7109375" style="6" customWidth="1"/>
    <col min="4871" max="4871" width="0.85546875" style="6" customWidth="1"/>
    <col min="4872" max="4873" width="19.7109375" style="6" customWidth="1"/>
    <col min="4874" max="4874" width="0.85546875" style="6" customWidth="1"/>
    <col min="4875" max="4875" width="1.7109375" style="6" customWidth="1"/>
    <col min="4876" max="4876" width="0.85546875" style="6" customWidth="1"/>
    <col min="4877" max="4878" width="19.7109375" style="6" customWidth="1"/>
    <col min="4879" max="4879" width="0.85546875" style="6" customWidth="1"/>
    <col min="4880" max="4880" width="1.7109375" style="6" customWidth="1"/>
    <col min="4881" max="4881" width="0.85546875" style="6" customWidth="1"/>
    <col min="4882" max="4883" width="19.7109375" style="6" customWidth="1"/>
    <col min="4884" max="4884" width="0.85546875" style="6" customWidth="1"/>
    <col min="4885" max="4885" width="3.7109375" style="6" customWidth="1"/>
    <col min="4886" max="4886" width="6.7109375" style="6" customWidth="1"/>
    <col min="4887" max="4887" width="9.140625" style="6"/>
    <col min="4888" max="4888" width="6.7109375" style="6" customWidth="1"/>
    <col min="4889" max="4889" width="5.7109375" style="6" customWidth="1"/>
    <col min="4890" max="4890" width="9.140625" style="6"/>
    <col min="4891" max="4891" width="3.5703125" style="6" customWidth="1"/>
    <col min="4892" max="5120" width="9.140625" style="6"/>
    <col min="5121" max="5122" width="0.85546875" style="6" customWidth="1"/>
    <col min="5123" max="5124" width="19.7109375" style="6" customWidth="1"/>
    <col min="5125" max="5125" width="0.85546875" style="6" customWidth="1"/>
    <col min="5126" max="5126" width="1.7109375" style="6" customWidth="1"/>
    <col min="5127" max="5127" width="0.85546875" style="6" customWidth="1"/>
    <col min="5128" max="5129" width="19.7109375" style="6" customWidth="1"/>
    <col min="5130" max="5130" width="0.85546875" style="6" customWidth="1"/>
    <col min="5131" max="5131" width="1.7109375" style="6" customWidth="1"/>
    <col min="5132" max="5132" width="0.85546875" style="6" customWidth="1"/>
    <col min="5133" max="5134" width="19.7109375" style="6" customWidth="1"/>
    <col min="5135" max="5135" width="0.85546875" style="6" customWidth="1"/>
    <col min="5136" max="5136" width="1.7109375" style="6" customWidth="1"/>
    <col min="5137" max="5137" width="0.85546875" style="6" customWidth="1"/>
    <col min="5138" max="5139" width="19.7109375" style="6" customWidth="1"/>
    <col min="5140" max="5140" width="0.85546875" style="6" customWidth="1"/>
    <col min="5141" max="5141" width="3.7109375" style="6" customWidth="1"/>
    <col min="5142" max="5142" width="6.7109375" style="6" customWidth="1"/>
    <col min="5143" max="5143" width="9.140625" style="6"/>
    <col min="5144" max="5144" width="6.7109375" style="6" customWidth="1"/>
    <col min="5145" max="5145" width="5.7109375" style="6" customWidth="1"/>
    <col min="5146" max="5146" width="9.140625" style="6"/>
    <col min="5147" max="5147" width="3.5703125" style="6" customWidth="1"/>
    <col min="5148" max="5376" width="9.140625" style="6"/>
    <col min="5377" max="5378" width="0.85546875" style="6" customWidth="1"/>
    <col min="5379" max="5380" width="19.7109375" style="6" customWidth="1"/>
    <col min="5381" max="5381" width="0.85546875" style="6" customWidth="1"/>
    <col min="5382" max="5382" width="1.7109375" style="6" customWidth="1"/>
    <col min="5383" max="5383" width="0.85546875" style="6" customWidth="1"/>
    <col min="5384" max="5385" width="19.7109375" style="6" customWidth="1"/>
    <col min="5386" max="5386" width="0.85546875" style="6" customWidth="1"/>
    <col min="5387" max="5387" width="1.7109375" style="6" customWidth="1"/>
    <col min="5388" max="5388" width="0.85546875" style="6" customWidth="1"/>
    <col min="5389" max="5390" width="19.7109375" style="6" customWidth="1"/>
    <col min="5391" max="5391" width="0.85546875" style="6" customWidth="1"/>
    <col min="5392" max="5392" width="1.7109375" style="6" customWidth="1"/>
    <col min="5393" max="5393" width="0.85546875" style="6" customWidth="1"/>
    <col min="5394" max="5395" width="19.7109375" style="6" customWidth="1"/>
    <col min="5396" max="5396" width="0.85546875" style="6" customWidth="1"/>
    <col min="5397" max="5397" width="3.7109375" style="6" customWidth="1"/>
    <col min="5398" max="5398" width="6.7109375" style="6" customWidth="1"/>
    <col min="5399" max="5399" width="9.140625" style="6"/>
    <col min="5400" max="5400" width="6.7109375" style="6" customWidth="1"/>
    <col min="5401" max="5401" width="5.7109375" style="6" customWidth="1"/>
    <col min="5402" max="5402" width="9.140625" style="6"/>
    <col min="5403" max="5403" width="3.5703125" style="6" customWidth="1"/>
    <col min="5404" max="5632" width="9.140625" style="6"/>
    <col min="5633" max="5634" width="0.85546875" style="6" customWidth="1"/>
    <col min="5635" max="5636" width="19.7109375" style="6" customWidth="1"/>
    <col min="5637" max="5637" width="0.85546875" style="6" customWidth="1"/>
    <col min="5638" max="5638" width="1.7109375" style="6" customWidth="1"/>
    <col min="5639" max="5639" width="0.85546875" style="6" customWidth="1"/>
    <col min="5640" max="5641" width="19.7109375" style="6" customWidth="1"/>
    <col min="5642" max="5642" width="0.85546875" style="6" customWidth="1"/>
    <col min="5643" max="5643" width="1.7109375" style="6" customWidth="1"/>
    <col min="5644" max="5644" width="0.85546875" style="6" customWidth="1"/>
    <col min="5645" max="5646" width="19.7109375" style="6" customWidth="1"/>
    <col min="5647" max="5647" width="0.85546875" style="6" customWidth="1"/>
    <col min="5648" max="5648" width="1.7109375" style="6" customWidth="1"/>
    <col min="5649" max="5649" width="0.85546875" style="6" customWidth="1"/>
    <col min="5650" max="5651" width="19.7109375" style="6" customWidth="1"/>
    <col min="5652" max="5652" width="0.85546875" style="6" customWidth="1"/>
    <col min="5653" max="5653" width="3.7109375" style="6" customWidth="1"/>
    <col min="5654" max="5654" width="6.7109375" style="6" customWidth="1"/>
    <col min="5655" max="5655" width="9.140625" style="6"/>
    <col min="5656" max="5656" width="6.7109375" style="6" customWidth="1"/>
    <col min="5657" max="5657" width="5.7109375" style="6" customWidth="1"/>
    <col min="5658" max="5658" width="9.140625" style="6"/>
    <col min="5659" max="5659" width="3.5703125" style="6" customWidth="1"/>
    <col min="5660" max="5888" width="9.140625" style="6"/>
    <col min="5889" max="5890" width="0.85546875" style="6" customWidth="1"/>
    <col min="5891" max="5892" width="19.7109375" style="6" customWidth="1"/>
    <col min="5893" max="5893" width="0.85546875" style="6" customWidth="1"/>
    <col min="5894" max="5894" width="1.7109375" style="6" customWidth="1"/>
    <col min="5895" max="5895" width="0.85546875" style="6" customWidth="1"/>
    <col min="5896" max="5897" width="19.7109375" style="6" customWidth="1"/>
    <col min="5898" max="5898" width="0.85546875" style="6" customWidth="1"/>
    <col min="5899" max="5899" width="1.7109375" style="6" customWidth="1"/>
    <col min="5900" max="5900" width="0.85546875" style="6" customWidth="1"/>
    <col min="5901" max="5902" width="19.7109375" style="6" customWidth="1"/>
    <col min="5903" max="5903" width="0.85546875" style="6" customWidth="1"/>
    <col min="5904" max="5904" width="1.7109375" style="6" customWidth="1"/>
    <col min="5905" max="5905" width="0.85546875" style="6" customWidth="1"/>
    <col min="5906" max="5907" width="19.7109375" style="6" customWidth="1"/>
    <col min="5908" max="5908" width="0.85546875" style="6" customWidth="1"/>
    <col min="5909" max="5909" width="3.7109375" style="6" customWidth="1"/>
    <col min="5910" max="5910" width="6.7109375" style="6" customWidth="1"/>
    <col min="5911" max="5911" width="9.140625" style="6"/>
    <col min="5912" max="5912" width="6.7109375" style="6" customWidth="1"/>
    <col min="5913" max="5913" width="5.7109375" style="6" customWidth="1"/>
    <col min="5914" max="5914" width="9.140625" style="6"/>
    <col min="5915" max="5915" width="3.5703125" style="6" customWidth="1"/>
    <col min="5916" max="6144" width="9.140625" style="6"/>
    <col min="6145" max="6146" width="0.85546875" style="6" customWidth="1"/>
    <col min="6147" max="6148" width="19.7109375" style="6" customWidth="1"/>
    <col min="6149" max="6149" width="0.85546875" style="6" customWidth="1"/>
    <col min="6150" max="6150" width="1.7109375" style="6" customWidth="1"/>
    <col min="6151" max="6151" width="0.85546875" style="6" customWidth="1"/>
    <col min="6152" max="6153" width="19.7109375" style="6" customWidth="1"/>
    <col min="6154" max="6154" width="0.85546875" style="6" customWidth="1"/>
    <col min="6155" max="6155" width="1.7109375" style="6" customWidth="1"/>
    <col min="6156" max="6156" width="0.85546875" style="6" customWidth="1"/>
    <col min="6157" max="6158" width="19.7109375" style="6" customWidth="1"/>
    <col min="6159" max="6159" width="0.85546875" style="6" customWidth="1"/>
    <col min="6160" max="6160" width="1.7109375" style="6" customWidth="1"/>
    <col min="6161" max="6161" width="0.85546875" style="6" customWidth="1"/>
    <col min="6162" max="6163" width="19.7109375" style="6" customWidth="1"/>
    <col min="6164" max="6164" width="0.85546875" style="6" customWidth="1"/>
    <col min="6165" max="6165" width="3.7109375" style="6" customWidth="1"/>
    <col min="6166" max="6166" width="6.7109375" style="6" customWidth="1"/>
    <col min="6167" max="6167" width="9.140625" style="6"/>
    <col min="6168" max="6168" width="6.7109375" style="6" customWidth="1"/>
    <col min="6169" max="6169" width="5.7109375" style="6" customWidth="1"/>
    <col min="6170" max="6170" width="9.140625" style="6"/>
    <col min="6171" max="6171" width="3.5703125" style="6" customWidth="1"/>
    <col min="6172" max="6400" width="9.140625" style="6"/>
    <col min="6401" max="6402" width="0.85546875" style="6" customWidth="1"/>
    <col min="6403" max="6404" width="19.7109375" style="6" customWidth="1"/>
    <col min="6405" max="6405" width="0.85546875" style="6" customWidth="1"/>
    <col min="6406" max="6406" width="1.7109375" style="6" customWidth="1"/>
    <col min="6407" max="6407" width="0.85546875" style="6" customWidth="1"/>
    <col min="6408" max="6409" width="19.7109375" style="6" customWidth="1"/>
    <col min="6410" max="6410" width="0.85546875" style="6" customWidth="1"/>
    <col min="6411" max="6411" width="1.7109375" style="6" customWidth="1"/>
    <col min="6412" max="6412" width="0.85546875" style="6" customWidth="1"/>
    <col min="6413" max="6414" width="19.7109375" style="6" customWidth="1"/>
    <col min="6415" max="6415" width="0.85546875" style="6" customWidth="1"/>
    <col min="6416" max="6416" width="1.7109375" style="6" customWidth="1"/>
    <col min="6417" max="6417" width="0.85546875" style="6" customWidth="1"/>
    <col min="6418" max="6419" width="19.7109375" style="6" customWidth="1"/>
    <col min="6420" max="6420" width="0.85546875" style="6" customWidth="1"/>
    <col min="6421" max="6421" width="3.7109375" style="6" customWidth="1"/>
    <col min="6422" max="6422" width="6.7109375" style="6" customWidth="1"/>
    <col min="6423" max="6423" width="9.140625" style="6"/>
    <col min="6424" max="6424" width="6.7109375" style="6" customWidth="1"/>
    <col min="6425" max="6425" width="5.7109375" style="6" customWidth="1"/>
    <col min="6426" max="6426" width="9.140625" style="6"/>
    <col min="6427" max="6427" width="3.5703125" style="6" customWidth="1"/>
    <col min="6428" max="6656" width="9.140625" style="6"/>
    <col min="6657" max="6658" width="0.85546875" style="6" customWidth="1"/>
    <col min="6659" max="6660" width="19.7109375" style="6" customWidth="1"/>
    <col min="6661" max="6661" width="0.85546875" style="6" customWidth="1"/>
    <col min="6662" max="6662" width="1.7109375" style="6" customWidth="1"/>
    <col min="6663" max="6663" width="0.85546875" style="6" customWidth="1"/>
    <col min="6664" max="6665" width="19.7109375" style="6" customWidth="1"/>
    <col min="6666" max="6666" width="0.85546875" style="6" customWidth="1"/>
    <col min="6667" max="6667" width="1.7109375" style="6" customWidth="1"/>
    <col min="6668" max="6668" width="0.85546875" style="6" customWidth="1"/>
    <col min="6669" max="6670" width="19.7109375" style="6" customWidth="1"/>
    <col min="6671" max="6671" width="0.85546875" style="6" customWidth="1"/>
    <col min="6672" max="6672" width="1.7109375" style="6" customWidth="1"/>
    <col min="6673" max="6673" width="0.85546875" style="6" customWidth="1"/>
    <col min="6674" max="6675" width="19.7109375" style="6" customWidth="1"/>
    <col min="6676" max="6676" width="0.85546875" style="6" customWidth="1"/>
    <col min="6677" max="6677" width="3.7109375" style="6" customWidth="1"/>
    <col min="6678" max="6678" width="6.7109375" style="6" customWidth="1"/>
    <col min="6679" max="6679" width="9.140625" style="6"/>
    <col min="6680" max="6680" width="6.7109375" style="6" customWidth="1"/>
    <col min="6681" max="6681" width="5.7109375" style="6" customWidth="1"/>
    <col min="6682" max="6682" width="9.140625" style="6"/>
    <col min="6683" max="6683" width="3.5703125" style="6" customWidth="1"/>
    <col min="6684" max="6912" width="9.140625" style="6"/>
    <col min="6913" max="6914" width="0.85546875" style="6" customWidth="1"/>
    <col min="6915" max="6916" width="19.7109375" style="6" customWidth="1"/>
    <col min="6917" max="6917" width="0.85546875" style="6" customWidth="1"/>
    <col min="6918" max="6918" width="1.7109375" style="6" customWidth="1"/>
    <col min="6919" max="6919" width="0.85546875" style="6" customWidth="1"/>
    <col min="6920" max="6921" width="19.7109375" style="6" customWidth="1"/>
    <col min="6922" max="6922" width="0.85546875" style="6" customWidth="1"/>
    <col min="6923" max="6923" width="1.7109375" style="6" customWidth="1"/>
    <col min="6924" max="6924" width="0.85546875" style="6" customWidth="1"/>
    <col min="6925" max="6926" width="19.7109375" style="6" customWidth="1"/>
    <col min="6927" max="6927" width="0.85546875" style="6" customWidth="1"/>
    <col min="6928" max="6928" width="1.7109375" style="6" customWidth="1"/>
    <col min="6929" max="6929" width="0.85546875" style="6" customWidth="1"/>
    <col min="6930" max="6931" width="19.7109375" style="6" customWidth="1"/>
    <col min="6932" max="6932" width="0.85546875" style="6" customWidth="1"/>
    <col min="6933" max="6933" width="3.7109375" style="6" customWidth="1"/>
    <col min="6934" max="6934" width="6.7109375" style="6" customWidth="1"/>
    <col min="6935" max="6935" width="9.140625" style="6"/>
    <col min="6936" max="6936" width="6.7109375" style="6" customWidth="1"/>
    <col min="6937" max="6937" width="5.7109375" style="6" customWidth="1"/>
    <col min="6938" max="6938" width="9.140625" style="6"/>
    <col min="6939" max="6939" width="3.5703125" style="6" customWidth="1"/>
    <col min="6940" max="7168" width="9.140625" style="6"/>
    <col min="7169" max="7170" width="0.85546875" style="6" customWidth="1"/>
    <col min="7171" max="7172" width="19.7109375" style="6" customWidth="1"/>
    <col min="7173" max="7173" width="0.85546875" style="6" customWidth="1"/>
    <col min="7174" max="7174" width="1.7109375" style="6" customWidth="1"/>
    <col min="7175" max="7175" width="0.85546875" style="6" customWidth="1"/>
    <col min="7176" max="7177" width="19.7109375" style="6" customWidth="1"/>
    <col min="7178" max="7178" width="0.85546875" style="6" customWidth="1"/>
    <col min="7179" max="7179" width="1.7109375" style="6" customWidth="1"/>
    <col min="7180" max="7180" width="0.85546875" style="6" customWidth="1"/>
    <col min="7181" max="7182" width="19.7109375" style="6" customWidth="1"/>
    <col min="7183" max="7183" width="0.85546875" style="6" customWidth="1"/>
    <col min="7184" max="7184" width="1.7109375" style="6" customWidth="1"/>
    <col min="7185" max="7185" width="0.85546875" style="6" customWidth="1"/>
    <col min="7186" max="7187" width="19.7109375" style="6" customWidth="1"/>
    <col min="7188" max="7188" width="0.85546875" style="6" customWidth="1"/>
    <col min="7189" max="7189" width="3.7109375" style="6" customWidth="1"/>
    <col min="7190" max="7190" width="6.7109375" style="6" customWidth="1"/>
    <col min="7191" max="7191" width="9.140625" style="6"/>
    <col min="7192" max="7192" width="6.7109375" style="6" customWidth="1"/>
    <col min="7193" max="7193" width="5.7109375" style="6" customWidth="1"/>
    <col min="7194" max="7194" width="9.140625" style="6"/>
    <col min="7195" max="7195" width="3.5703125" style="6" customWidth="1"/>
    <col min="7196" max="7424" width="9.140625" style="6"/>
    <col min="7425" max="7426" width="0.85546875" style="6" customWidth="1"/>
    <col min="7427" max="7428" width="19.7109375" style="6" customWidth="1"/>
    <col min="7429" max="7429" width="0.85546875" style="6" customWidth="1"/>
    <col min="7430" max="7430" width="1.7109375" style="6" customWidth="1"/>
    <col min="7431" max="7431" width="0.85546875" style="6" customWidth="1"/>
    <col min="7432" max="7433" width="19.7109375" style="6" customWidth="1"/>
    <col min="7434" max="7434" width="0.85546875" style="6" customWidth="1"/>
    <col min="7435" max="7435" width="1.7109375" style="6" customWidth="1"/>
    <col min="7436" max="7436" width="0.85546875" style="6" customWidth="1"/>
    <col min="7437" max="7438" width="19.7109375" style="6" customWidth="1"/>
    <col min="7439" max="7439" width="0.85546875" style="6" customWidth="1"/>
    <col min="7440" max="7440" width="1.7109375" style="6" customWidth="1"/>
    <col min="7441" max="7441" width="0.85546875" style="6" customWidth="1"/>
    <col min="7442" max="7443" width="19.7109375" style="6" customWidth="1"/>
    <col min="7444" max="7444" width="0.85546875" style="6" customWidth="1"/>
    <col min="7445" max="7445" width="3.7109375" style="6" customWidth="1"/>
    <col min="7446" max="7446" width="6.7109375" style="6" customWidth="1"/>
    <col min="7447" max="7447" width="9.140625" style="6"/>
    <col min="7448" max="7448" width="6.7109375" style="6" customWidth="1"/>
    <col min="7449" max="7449" width="5.7109375" style="6" customWidth="1"/>
    <col min="7450" max="7450" width="9.140625" style="6"/>
    <col min="7451" max="7451" width="3.5703125" style="6" customWidth="1"/>
    <col min="7452" max="7680" width="9.140625" style="6"/>
    <col min="7681" max="7682" width="0.85546875" style="6" customWidth="1"/>
    <col min="7683" max="7684" width="19.7109375" style="6" customWidth="1"/>
    <col min="7685" max="7685" width="0.85546875" style="6" customWidth="1"/>
    <col min="7686" max="7686" width="1.7109375" style="6" customWidth="1"/>
    <col min="7687" max="7687" width="0.85546875" style="6" customWidth="1"/>
    <col min="7688" max="7689" width="19.7109375" style="6" customWidth="1"/>
    <col min="7690" max="7690" width="0.85546875" style="6" customWidth="1"/>
    <col min="7691" max="7691" width="1.7109375" style="6" customWidth="1"/>
    <col min="7692" max="7692" width="0.85546875" style="6" customWidth="1"/>
    <col min="7693" max="7694" width="19.7109375" style="6" customWidth="1"/>
    <col min="7695" max="7695" width="0.85546875" style="6" customWidth="1"/>
    <col min="7696" max="7696" width="1.7109375" style="6" customWidth="1"/>
    <col min="7697" max="7697" width="0.85546875" style="6" customWidth="1"/>
    <col min="7698" max="7699" width="19.7109375" style="6" customWidth="1"/>
    <col min="7700" max="7700" width="0.85546875" style="6" customWidth="1"/>
    <col min="7701" max="7701" width="3.7109375" style="6" customWidth="1"/>
    <col min="7702" max="7702" width="6.7109375" style="6" customWidth="1"/>
    <col min="7703" max="7703" width="9.140625" style="6"/>
    <col min="7704" max="7704" width="6.7109375" style="6" customWidth="1"/>
    <col min="7705" max="7705" width="5.7109375" style="6" customWidth="1"/>
    <col min="7706" max="7706" width="9.140625" style="6"/>
    <col min="7707" max="7707" width="3.5703125" style="6" customWidth="1"/>
    <col min="7708" max="7936" width="9.140625" style="6"/>
    <col min="7937" max="7938" width="0.85546875" style="6" customWidth="1"/>
    <col min="7939" max="7940" width="19.7109375" style="6" customWidth="1"/>
    <col min="7941" max="7941" width="0.85546875" style="6" customWidth="1"/>
    <col min="7942" max="7942" width="1.7109375" style="6" customWidth="1"/>
    <col min="7943" max="7943" width="0.85546875" style="6" customWidth="1"/>
    <col min="7944" max="7945" width="19.7109375" style="6" customWidth="1"/>
    <col min="7946" max="7946" width="0.85546875" style="6" customWidth="1"/>
    <col min="7947" max="7947" width="1.7109375" style="6" customWidth="1"/>
    <col min="7948" max="7948" width="0.85546875" style="6" customWidth="1"/>
    <col min="7949" max="7950" width="19.7109375" style="6" customWidth="1"/>
    <col min="7951" max="7951" width="0.85546875" style="6" customWidth="1"/>
    <col min="7952" max="7952" width="1.7109375" style="6" customWidth="1"/>
    <col min="7953" max="7953" width="0.85546875" style="6" customWidth="1"/>
    <col min="7954" max="7955" width="19.7109375" style="6" customWidth="1"/>
    <col min="7956" max="7956" width="0.85546875" style="6" customWidth="1"/>
    <col min="7957" max="7957" width="3.7109375" style="6" customWidth="1"/>
    <col min="7958" max="7958" width="6.7109375" style="6" customWidth="1"/>
    <col min="7959" max="7959" width="9.140625" style="6"/>
    <col min="7960" max="7960" width="6.7109375" style="6" customWidth="1"/>
    <col min="7961" max="7961" width="5.7109375" style="6" customWidth="1"/>
    <col min="7962" max="7962" width="9.140625" style="6"/>
    <col min="7963" max="7963" width="3.5703125" style="6" customWidth="1"/>
    <col min="7964" max="8192" width="9.140625" style="6"/>
    <col min="8193" max="8194" width="0.85546875" style="6" customWidth="1"/>
    <col min="8195" max="8196" width="19.7109375" style="6" customWidth="1"/>
    <col min="8197" max="8197" width="0.85546875" style="6" customWidth="1"/>
    <col min="8198" max="8198" width="1.7109375" style="6" customWidth="1"/>
    <col min="8199" max="8199" width="0.85546875" style="6" customWidth="1"/>
    <col min="8200" max="8201" width="19.7109375" style="6" customWidth="1"/>
    <col min="8202" max="8202" width="0.85546875" style="6" customWidth="1"/>
    <col min="8203" max="8203" width="1.7109375" style="6" customWidth="1"/>
    <col min="8204" max="8204" width="0.85546875" style="6" customWidth="1"/>
    <col min="8205" max="8206" width="19.7109375" style="6" customWidth="1"/>
    <col min="8207" max="8207" width="0.85546875" style="6" customWidth="1"/>
    <col min="8208" max="8208" width="1.7109375" style="6" customWidth="1"/>
    <col min="8209" max="8209" width="0.85546875" style="6" customWidth="1"/>
    <col min="8210" max="8211" width="19.7109375" style="6" customWidth="1"/>
    <col min="8212" max="8212" width="0.85546875" style="6" customWidth="1"/>
    <col min="8213" max="8213" width="3.7109375" style="6" customWidth="1"/>
    <col min="8214" max="8214" width="6.7109375" style="6" customWidth="1"/>
    <col min="8215" max="8215" width="9.140625" style="6"/>
    <col min="8216" max="8216" width="6.7109375" style="6" customWidth="1"/>
    <col min="8217" max="8217" width="5.7109375" style="6" customWidth="1"/>
    <col min="8218" max="8218" width="9.140625" style="6"/>
    <col min="8219" max="8219" width="3.5703125" style="6" customWidth="1"/>
    <col min="8220" max="8448" width="9.140625" style="6"/>
    <col min="8449" max="8450" width="0.85546875" style="6" customWidth="1"/>
    <col min="8451" max="8452" width="19.7109375" style="6" customWidth="1"/>
    <col min="8453" max="8453" width="0.85546875" style="6" customWidth="1"/>
    <col min="8454" max="8454" width="1.7109375" style="6" customWidth="1"/>
    <col min="8455" max="8455" width="0.85546875" style="6" customWidth="1"/>
    <col min="8456" max="8457" width="19.7109375" style="6" customWidth="1"/>
    <col min="8458" max="8458" width="0.85546875" style="6" customWidth="1"/>
    <col min="8459" max="8459" width="1.7109375" style="6" customWidth="1"/>
    <col min="8460" max="8460" width="0.85546875" style="6" customWidth="1"/>
    <col min="8461" max="8462" width="19.7109375" style="6" customWidth="1"/>
    <col min="8463" max="8463" width="0.85546875" style="6" customWidth="1"/>
    <col min="8464" max="8464" width="1.7109375" style="6" customWidth="1"/>
    <col min="8465" max="8465" width="0.85546875" style="6" customWidth="1"/>
    <col min="8466" max="8467" width="19.7109375" style="6" customWidth="1"/>
    <col min="8468" max="8468" width="0.85546875" style="6" customWidth="1"/>
    <col min="8469" max="8469" width="3.7109375" style="6" customWidth="1"/>
    <col min="8470" max="8470" width="6.7109375" style="6" customWidth="1"/>
    <col min="8471" max="8471" width="9.140625" style="6"/>
    <col min="8472" max="8472" width="6.7109375" style="6" customWidth="1"/>
    <col min="8473" max="8473" width="5.7109375" style="6" customWidth="1"/>
    <col min="8474" max="8474" width="9.140625" style="6"/>
    <col min="8475" max="8475" width="3.5703125" style="6" customWidth="1"/>
    <col min="8476" max="8704" width="9.140625" style="6"/>
    <col min="8705" max="8706" width="0.85546875" style="6" customWidth="1"/>
    <col min="8707" max="8708" width="19.7109375" style="6" customWidth="1"/>
    <col min="8709" max="8709" width="0.85546875" style="6" customWidth="1"/>
    <col min="8710" max="8710" width="1.7109375" style="6" customWidth="1"/>
    <col min="8711" max="8711" width="0.85546875" style="6" customWidth="1"/>
    <col min="8712" max="8713" width="19.7109375" style="6" customWidth="1"/>
    <col min="8714" max="8714" width="0.85546875" style="6" customWidth="1"/>
    <col min="8715" max="8715" width="1.7109375" style="6" customWidth="1"/>
    <col min="8716" max="8716" width="0.85546875" style="6" customWidth="1"/>
    <col min="8717" max="8718" width="19.7109375" style="6" customWidth="1"/>
    <col min="8719" max="8719" width="0.85546875" style="6" customWidth="1"/>
    <col min="8720" max="8720" width="1.7109375" style="6" customWidth="1"/>
    <col min="8721" max="8721" width="0.85546875" style="6" customWidth="1"/>
    <col min="8722" max="8723" width="19.7109375" style="6" customWidth="1"/>
    <col min="8724" max="8724" width="0.85546875" style="6" customWidth="1"/>
    <col min="8725" max="8725" width="3.7109375" style="6" customWidth="1"/>
    <col min="8726" max="8726" width="6.7109375" style="6" customWidth="1"/>
    <col min="8727" max="8727" width="9.140625" style="6"/>
    <col min="8728" max="8728" width="6.7109375" style="6" customWidth="1"/>
    <col min="8729" max="8729" width="5.7109375" style="6" customWidth="1"/>
    <col min="8730" max="8730" width="9.140625" style="6"/>
    <col min="8731" max="8731" width="3.5703125" style="6" customWidth="1"/>
    <col min="8732" max="8960" width="9.140625" style="6"/>
    <col min="8961" max="8962" width="0.85546875" style="6" customWidth="1"/>
    <col min="8963" max="8964" width="19.7109375" style="6" customWidth="1"/>
    <col min="8965" max="8965" width="0.85546875" style="6" customWidth="1"/>
    <col min="8966" max="8966" width="1.7109375" style="6" customWidth="1"/>
    <col min="8967" max="8967" width="0.85546875" style="6" customWidth="1"/>
    <col min="8968" max="8969" width="19.7109375" style="6" customWidth="1"/>
    <col min="8970" max="8970" width="0.85546875" style="6" customWidth="1"/>
    <col min="8971" max="8971" width="1.7109375" style="6" customWidth="1"/>
    <col min="8972" max="8972" width="0.85546875" style="6" customWidth="1"/>
    <col min="8973" max="8974" width="19.7109375" style="6" customWidth="1"/>
    <col min="8975" max="8975" width="0.85546875" style="6" customWidth="1"/>
    <col min="8976" max="8976" width="1.7109375" style="6" customWidth="1"/>
    <col min="8977" max="8977" width="0.85546875" style="6" customWidth="1"/>
    <col min="8978" max="8979" width="19.7109375" style="6" customWidth="1"/>
    <col min="8980" max="8980" width="0.85546875" style="6" customWidth="1"/>
    <col min="8981" max="8981" width="3.7109375" style="6" customWidth="1"/>
    <col min="8982" max="8982" width="6.7109375" style="6" customWidth="1"/>
    <col min="8983" max="8983" width="9.140625" style="6"/>
    <col min="8984" max="8984" width="6.7109375" style="6" customWidth="1"/>
    <col min="8985" max="8985" width="5.7109375" style="6" customWidth="1"/>
    <col min="8986" max="8986" width="9.140625" style="6"/>
    <col min="8987" max="8987" width="3.5703125" style="6" customWidth="1"/>
    <col min="8988" max="9216" width="9.140625" style="6"/>
    <col min="9217" max="9218" width="0.85546875" style="6" customWidth="1"/>
    <col min="9219" max="9220" width="19.7109375" style="6" customWidth="1"/>
    <col min="9221" max="9221" width="0.85546875" style="6" customWidth="1"/>
    <col min="9222" max="9222" width="1.7109375" style="6" customWidth="1"/>
    <col min="9223" max="9223" width="0.85546875" style="6" customWidth="1"/>
    <col min="9224" max="9225" width="19.7109375" style="6" customWidth="1"/>
    <col min="9226" max="9226" width="0.85546875" style="6" customWidth="1"/>
    <col min="9227" max="9227" width="1.7109375" style="6" customWidth="1"/>
    <col min="9228" max="9228" width="0.85546875" style="6" customWidth="1"/>
    <col min="9229" max="9230" width="19.7109375" style="6" customWidth="1"/>
    <col min="9231" max="9231" width="0.85546875" style="6" customWidth="1"/>
    <col min="9232" max="9232" width="1.7109375" style="6" customWidth="1"/>
    <col min="9233" max="9233" width="0.85546875" style="6" customWidth="1"/>
    <col min="9234" max="9235" width="19.7109375" style="6" customWidth="1"/>
    <col min="9236" max="9236" width="0.85546875" style="6" customWidth="1"/>
    <col min="9237" max="9237" width="3.7109375" style="6" customWidth="1"/>
    <col min="9238" max="9238" width="6.7109375" style="6" customWidth="1"/>
    <col min="9239" max="9239" width="9.140625" style="6"/>
    <col min="9240" max="9240" width="6.7109375" style="6" customWidth="1"/>
    <col min="9241" max="9241" width="5.7109375" style="6" customWidth="1"/>
    <col min="9242" max="9242" width="9.140625" style="6"/>
    <col min="9243" max="9243" width="3.5703125" style="6" customWidth="1"/>
    <col min="9244" max="9472" width="9.140625" style="6"/>
    <col min="9473" max="9474" width="0.85546875" style="6" customWidth="1"/>
    <col min="9475" max="9476" width="19.7109375" style="6" customWidth="1"/>
    <col min="9477" max="9477" width="0.85546875" style="6" customWidth="1"/>
    <col min="9478" max="9478" width="1.7109375" style="6" customWidth="1"/>
    <col min="9479" max="9479" width="0.85546875" style="6" customWidth="1"/>
    <col min="9480" max="9481" width="19.7109375" style="6" customWidth="1"/>
    <col min="9482" max="9482" width="0.85546875" style="6" customWidth="1"/>
    <col min="9483" max="9483" width="1.7109375" style="6" customWidth="1"/>
    <col min="9484" max="9484" width="0.85546875" style="6" customWidth="1"/>
    <col min="9485" max="9486" width="19.7109375" style="6" customWidth="1"/>
    <col min="9487" max="9487" width="0.85546875" style="6" customWidth="1"/>
    <col min="9488" max="9488" width="1.7109375" style="6" customWidth="1"/>
    <col min="9489" max="9489" width="0.85546875" style="6" customWidth="1"/>
    <col min="9490" max="9491" width="19.7109375" style="6" customWidth="1"/>
    <col min="9492" max="9492" width="0.85546875" style="6" customWidth="1"/>
    <col min="9493" max="9493" width="3.7109375" style="6" customWidth="1"/>
    <col min="9494" max="9494" width="6.7109375" style="6" customWidth="1"/>
    <col min="9495" max="9495" width="9.140625" style="6"/>
    <col min="9496" max="9496" width="6.7109375" style="6" customWidth="1"/>
    <col min="9497" max="9497" width="5.7109375" style="6" customWidth="1"/>
    <col min="9498" max="9498" width="9.140625" style="6"/>
    <col min="9499" max="9499" width="3.5703125" style="6" customWidth="1"/>
    <col min="9500" max="9728" width="9.140625" style="6"/>
    <col min="9729" max="9730" width="0.85546875" style="6" customWidth="1"/>
    <col min="9731" max="9732" width="19.7109375" style="6" customWidth="1"/>
    <col min="9733" max="9733" width="0.85546875" style="6" customWidth="1"/>
    <col min="9734" max="9734" width="1.7109375" style="6" customWidth="1"/>
    <col min="9735" max="9735" width="0.85546875" style="6" customWidth="1"/>
    <col min="9736" max="9737" width="19.7109375" style="6" customWidth="1"/>
    <col min="9738" max="9738" width="0.85546875" style="6" customWidth="1"/>
    <col min="9739" max="9739" width="1.7109375" style="6" customWidth="1"/>
    <col min="9740" max="9740" width="0.85546875" style="6" customWidth="1"/>
    <col min="9741" max="9742" width="19.7109375" style="6" customWidth="1"/>
    <col min="9743" max="9743" width="0.85546875" style="6" customWidth="1"/>
    <col min="9744" max="9744" width="1.7109375" style="6" customWidth="1"/>
    <col min="9745" max="9745" width="0.85546875" style="6" customWidth="1"/>
    <col min="9746" max="9747" width="19.7109375" style="6" customWidth="1"/>
    <col min="9748" max="9748" width="0.85546875" style="6" customWidth="1"/>
    <col min="9749" max="9749" width="3.7109375" style="6" customWidth="1"/>
    <col min="9750" max="9750" width="6.7109375" style="6" customWidth="1"/>
    <col min="9751" max="9751" width="9.140625" style="6"/>
    <col min="9752" max="9752" width="6.7109375" style="6" customWidth="1"/>
    <col min="9753" max="9753" width="5.7109375" style="6" customWidth="1"/>
    <col min="9754" max="9754" width="9.140625" style="6"/>
    <col min="9755" max="9755" width="3.5703125" style="6" customWidth="1"/>
    <col min="9756" max="9984" width="9.140625" style="6"/>
    <col min="9985" max="9986" width="0.85546875" style="6" customWidth="1"/>
    <col min="9987" max="9988" width="19.7109375" style="6" customWidth="1"/>
    <col min="9989" max="9989" width="0.85546875" style="6" customWidth="1"/>
    <col min="9990" max="9990" width="1.7109375" style="6" customWidth="1"/>
    <col min="9991" max="9991" width="0.85546875" style="6" customWidth="1"/>
    <col min="9992" max="9993" width="19.7109375" style="6" customWidth="1"/>
    <col min="9994" max="9994" width="0.85546875" style="6" customWidth="1"/>
    <col min="9995" max="9995" width="1.7109375" style="6" customWidth="1"/>
    <col min="9996" max="9996" width="0.85546875" style="6" customWidth="1"/>
    <col min="9997" max="9998" width="19.7109375" style="6" customWidth="1"/>
    <col min="9999" max="9999" width="0.85546875" style="6" customWidth="1"/>
    <col min="10000" max="10000" width="1.7109375" style="6" customWidth="1"/>
    <col min="10001" max="10001" width="0.85546875" style="6" customWidth="1"/>
    <col min="10002" max="10003" width="19.7109375" style="6" customWidth="1"/>
    <col min="10004" max="10004" width="0.85546875" style="6" customWidth="1"/>
    <col min="10005" max="10005" width="3.7109375" style="6" customWidth="1"/>
    <col min="10006" max="10006" width="6.7109375" style="6" customWidth="1"/>
    <col min="10007" max="10007" width="9.140625" style="6"/>
    <col min="10008" max="10008" width="6.7109375" style="6" customWidth="1"/>
    <col min="10009" max="10009" width="5.7109375" style="6" customWidth="1"/>
    <col min="10010" max="10010" width="9.140625" style="6"/>
    <col min="10011" max="10011" width="3.5703125" style="6" customWidth="1"/>
    <col min="10012" max="10240" width="9.140625" style="6"/>
    <col min="10241" max="10242" width="0.85546875" style="6" customWidth="1"/>
    <col min="10243" max="10244" width="19.7109375" style="6" customWidth="1"/>
    <col min="10245" max="10245" width="0.85546875" style="6" customWidth="1"/>
    <col min="10246" max="10246" width="1.7109375" style="6" customWidth="1"/>
    <col min="10247" max="10247" width="0.85546875" style="6" customWidth="1"/>
    <col min="10248" max="10249" width="19.7109375" style="6" customWidth="1"/>
    <col min="10250" max="10250" width="0.85546875" style="6" customWidth="1"/>
    <col min="10251" max="10251" width="1.7109375" style="6" customWidth="1"/>
    <col min="10252" max="10252" width="0.85546875" style="6" customWidth="1"/>
    <col min="10253" max="10254" width="19.7109375" style="6" customWidth="1"/>
    <col min="10255" max="10255" width="0.85546875" style="6" customWidth="1"/>
    <col min="10256" max="10256" width="1.7109375" style="6" customWidth="1"/>
    <col min="10257" max="10257" width="0.85546875" style="6" customWidth="1"/>
    <col min="10258" max="10259" width="19.7109375" style="6" customWidth="1"/>
    <col min="10260" max="10260" width="0.85546875" style="6" customWidth="1"/>
    <col min="10261" max="10261" width="3.7109375" style="6" customWidth="1"/>
    <col min="10262" max="10262" width="6.7109375" style="6" customWidth="1"/>
    <col min="10263" max="10263" width="9.140625" style="6"/>
    <col min="10264" max="10264" width="6.7109375" style="6" customWidth="1"/>
    <col min="10265" max="10265" width="5.7109375" style="6" customWidth="1"/>
    <col min="10266" max="10266" width="9.140625" style="6"/>
    <col min="10267" max="10267" width="3.5703125" style="6" customWidth="1"/>
    <col min="10268" max="10496" width="9.140625" style="6"/>
    <col min="10497" max="10498" width="0.85546875" style="6" customWidth="1"/>
    <col min="10499" max="10500" width="19.7109375" style="6" customWidth="1"/>
    <col min="10501" max="10501" width="0.85546875" style="6" customWidth="1"/>
    <col min="10502" max="10502" width="1.7109375" style="6" customWidth="1"/>
    <col min="10503" max="10503" width="0.85546875" style="6" customWidth="1"/>
    <col min="10504" max="10505" width="19.7109375" style="6" customWidth="1"/>
    <col min="10506" max="10506" width="0.85546875" style="6" customWidth="1"/>
    <col min="10507" max="10507" width="1.7109375" style="6" customWidth="1"/>
    <col min="10508" max="10508" width="0.85546875" style="6" customWidth="1"/>
    <col min="10509" max="10510" width="19.7109375" style="6" customWidth="1"/>
    <col min="10511" max="10511" width="0.85546875" style="6" customWidth="1"/>
    <col min="10512" max="10512" width="1.7109375" style="6" customWidth="1"/>
    <col min="10513" max="10513" width="0.85546875" style="6" customWidth="1"/>
    <col min="10514" max="10515" width="19.7109375" style="6" customWidth="1"/>
    <col min="10516" max="10516" width="0.85546875" style="6" customWidth="1"/>
    <col min="10517" max="10517" width="3.7109375" style="6" customWidth="1"/>
    <col min="10518" max="10518" width="6.7109375" style="6" customWidth="1"/>
    <col min="10519" max="10519" width="9.140625" style="6"/>
    <col min="10520" max="10520" width="6.7109375" style="6" customWidth="1"/>
    <col min="10521" max="10521" width="5.7109375" style="6" customWidth="1"/>
    <col min="10522" max="10522" width="9.140625" style="6"/>
    <col min="10523" max="10523" width="3.5703125" style="6" customWidth="1"/>
    <col min="10524" max="10752" width="9.140625" style="6"/>
    <col min="10753" max="10754" width="0.85546875" style="6" customWidth="1"/>
    <col min="10755" max="10756" width="19.7109375" style="6" customWidth="1"/>
    <col min="10757" max="10757" width="0.85546875" style="6" customWidth="1"/>
    <col min="10758" max="10758" width="1.7109375" style="6" customWidth="1"/>
    <col min="10759" max="10759" width="0.85546875" style="6" customWidth="1"/>
    <col min="10760" max="10761" width="19.7109375" style="6" customWidth="1"/>
    <col min="10762" max="10762" width="0.85546875" style="6" customWidth="1"/>
    <col min="10763" max="10763" width="1.7109375" style="6" customWidth="1"/>
    <col min="10764" max="10764" width="0.85546875" style="6" customWidth="1"/>
    <col min="10765" max="10766" width="19.7109375" style="6" customWidth="1"/>
    <col min="10767" max="10767" width="0.85546875" style="6" customWidth="1"/>
    <col min="10768" max="10768" width="1.7109375" style="6" customWidth="1"/>
    <col min="10769" max="10769" width="0.85546875" style="6" customWidth="1"/>
    <col min="10770" max="10771" width="19.7109375" style="6" customWidth="1"/>
    <col min="10772" max="10772" width="0.85546875" style="6" customWidth="1"/>
    <col min="10773" max="10773" width="3.7109375" style="6" customWidth="1"/>
    <col min="10774" max="10774" width="6.7109375" style="6" customWidth="1"/>
    <col min="10775" max="10775" width="9.140625" style="6"/>
    <col min="10776" max="10776" width="6.7109375" style="6" customWidth="1"/>
    <col min="10777" max="10777" width="5.7109375" style="6" customWidth="1"/>
    <col min="10778" max="10778" width="9.140625" style="6"/>
    <col min="10779" max="10779" width="3.5703125" style="6" customWidth="1"/>
    <col min="10780" max="11008" width="9.140625" style="6"/>
    <col min="11009" max="11010" width="0.85546875" style="6" customWidth="1"/>
    <col min="11011" max="11012" width="19.7109375" style="6" customWidth="1"/>
    <col min="11013" max="11013" width="0.85546875" style="6" customWidth="1"/>
    <col min="11014" max="11014" width="1.7109375" style="6" customWidth="1"/>
    <col min="11015" max="11015" width="0.85546875" style="6" customWidth="1"/>
    <col min="11016" max="11017" width="19.7109375" style="6" customWidth="1"/>
    <col min="11018" max="11018" width="0.85546875" style="6" customWidth="1"/>
    <col min="11019" max="11019" width="1.7109375" style="6" customWidth="1"/>
    <col min="11020" max="11020" width="0.85546875" style="6" customWidth="1"/>
    <col min="11021" max="11022" width="19.7109375" style="6" customWidth="1"/>
    <col min="11023" max="11023" width="0.85546875" style="6" customWidth="1"/>
    <col min="11024" max="11024" width="1.7109375" style="6" customWidth="1"/>
    <col min="11025" max="11025" width="0.85546875" style="6" customWidth="1"/>
    <col min="11026" max="11027" width="19.7109375" style="6" customWidth="1"/>
    <col min="11028" max="11028" width="0.85546875" style="6" customWidth="1"/>
    <col min="11029" max="11029" width="3.7109375" style="6" customWidth="1"/>
    <col min="11030" max="11030" width="6.7109375" style="6" customWidth="1"/>
    <col min="11031" max="11031" width="9.140625" style="6"/>
    <col min="11032" max="11032" width="6.7109375" style="6" customWidth="1"/>
    <col min="11033" max="11033" width="5.7109375" style="6" customWidth="1"/>
    <col min="11034" max="11034" width="9.140625" style="6"/>
    <col min="11035" max="11035" width="3.5703125" style="6" customWidth="1"/>
    <col min="11036" max="11264" width="9.140625" style="6"/>
    <col min="11265" max="11266" width="0.85546875" style="6" customWidth="1"/>
    <col min="11267" max="11268" width="19.7109375" style="6" customWidth="1"/>
    <col min="11269" max="11269" width="0.85546875" style="6" customWidth="1"/>
    <col min="11270" max="11270" width="1.7109375" style="6" customWidth="1"/>
    <col min="11271" max="11271" width="0.85546875" style="6" customWidth="1"/>
    <col min="11272" max="11273" width="19.7109375" style="6" customWidth="1"/>
    <col min="11274" max="11274" width="0.85546875" style="6" customWidth="1"/>
    <col min="11275" max="11275" width="1.7109375" style="6" customWidth="1"/>
    <col min="11276" max="11276" width="0.85546875" style="6" customWidth="1"/>
    <col min="11277" max="11278" width="19.7109375" style="6" customWidth="1"/>
    <col min="11279" max="11279" width="0.85546875" style="6" customWidth="1"/>
    <col min="11280" max="11280" width="1.7109375" style="6" customWidth="1"/>
    <col min="11281" max="11281" width="0.85546875" style="6" customWidth="1"/>
    <col min="11282" max="11283" width="19.7109375" style="6" customWidth="1"/>
    <col min="11284" max="11284" width="0.85546875" style="6" customWidth="1"/>
    <col min="11285" max="11285" width="3.7109375" style="6" customWidth="1"/>
    <col min="11286" max="11286" width="6.7109375" style="6" customWidth="1"/>
    <col min="11287" max="11287" width="9.140625" style="6"/>
    <col min="11288" max="11288" width="6.7109375" style="6" customWidth="1"/>
    <col min="11289" max="11289" width="5.7109375" style="6" customWidth="1"/>
    <col min="11290" max="11290" width="9.140625" style="6"/>
    <col min="11291" max="11291" width="3.5703125" style="6" customWidth="1"/>
    <col min="11292" max="11520" width="9.140625" style="6"/>
    <col min="11521" max="11522" width="0.85546875" style="6" customWidth="1"/>
    <col min="11523" max="11524" width="19.7109375" style="6" customWidth="1"/>
    <col min="11525" max="11525" width="0.85546875" style="6" customWidth="1"/>
    <col min="11526" max="11526" width="1.7109375" style="6" customWidth="1"/>
    <col min="11527" max="11527" width="0.85546875" style="6" customWidth="1"/>
    <col min="11528" max="11529" width="19.7109375" style="6" customWidth="1"/>
    <col min="11530" max="11530" width="0.85546875" style="6" customWidth="1"/>
    <col min="11531" max="11531" width="1.7109375" style="6" customWidth="1"/>
    <col min="11532" max="11532" width="0.85546875" style="6" customWidth="1"/>
    <col min="11533" max="11534" width="19.7109375" style="6" customWidth="1"/>
    <col min="11535" max="11535" width="0.85546875" style="6" customWidth="1"/>
    <col min="11536" max="11536" width="1.7109375" style="6" customWidth="1"/>
    <col min="11537" max="11537" width="0.85546875" style="6" customWidth="1"/>
    <col min="11538" max="11539" width="19.7109375" style="6" customWidth="1"/>
    <col min="11540" max="11540" width="0.85546875" style="6" customWidth="1"/>
    <col min="11541" max="11541" width="3.7109375" style="6" customWidth="1"/>
    <col min="11542" max="11542" width="6.7109375" style="6" customWidth="1"/>
    <col min="11543" max="11543" width="9.140625" style="6"/>
    <col min="11544" max="11544" width="6.7109375" style="6" customWidth="1"/>
    <col min="11545" max="11545" width="5.7109375" style="6" customWidth="1"/>
    <col min="11546" max="11546" width="9.140625" style="6"/>
    <col min="11547" max="11547" width="3.5703125" style="6" customWidth="1"/>
    <col min="11548" max="11776" width="9.140625" style="6"/>
    <col min="11777" max="11778" width="0.85546875" style="6" customWidth="1"/>
    <col min="11779" max="11780" width="19.7109375" style="6" customWidth="1"/>
    <col min="11781" max="11781" width="0.85546875" style="6" customWidth="1"/>
    <col min="11782" max="11782" width="1.7109375" style="6" customWidth="1"/>
    <col min="11783" max="11783" width="0.85546875" style="6" customWidth="1"/>
    <col min="11784" max="11785" width="19.7109375" style="6" customWidth="1"/>
    <col min="11786" max="11786" width="0.85546875" style="6" customWidth="1"/>
    <col min="11787" max="11787" width="1.7109375" style="6" customWidth="1"/>
    <col min="11788" max="11788" width="0.85546875" style="6" customWidth="1"/>
    <col min="11789" max="11790" width="19.7109375" style="6" customWidth="1"/>
    <col min="11791" max="11791" width="0.85546875" style="6" customWidth="1"/>
    <col min="11792" max="11792" width="1.7109375" style="6" customWidth="1"/>
    <col min="11793" max="11793" width="0.85546875" style="6" customWidth="1"/>
    <col min="11794" max="11795" width="19.7109375" style="6" customWidth="1"/>
    <col min="11796" max="11796" width="0.85546875" style="6" customWidth="1"/>
    <col min="11797" max="11797" width="3.7109375" style="6" customWidth="1"/>
    <col min="11798" max="11798" width="6.7109375" style="6" customWidth="1"/>
    <col min="11799" max="11799" width="9.140625" style="6"/>
    <col min="11800" max="11800" width="6.7109375" style="6" customWidth="1"/>
    <col min="11801" max="11801" width="5.7109375" style="6" customWidth="1"/>
    <col min="11802" max="11802" width="9.140625" style="6"/>
    <col min="11803" max="11803" width="3.5703125" style="6" customWidth="1"/>
    <col min="11804" max="12032" width="9.140625" style="6"/>
    <col min="12033" max="12034" width="0.85546875" style="6" customWidth="1"/>
    <col min="12035" max="12036" width="19.7109375" style="6" customWidth="1"/>
    <col min="12037" max="12037" width="0.85546875" style="6" customWidth="1"/>
    <col min="12038" max="12038" width="1.7109375" style="6" customWidth="1"/>
    <col min="12039" max="12039" width="0.85546875" style="6" customWidth="1"/>
    <col min="12040" max="12041" width="19.7109375" style="6" customWidth="1"/>
    <col min="12042" max="12042" width="0.85546875" style="6" customWidth="1"/>
    <col min="12043" max="12043" width="1.7109375" style="6" customWidth="1"/>
    <col min="12044" max="12044" width="0.85546875" style="6" customWidth="1"/>
    <col min="12045" max="12046" width="19.7109375" style="6" customWidth="1"/>
    <col min="12047" max="12047" width="0.85546875" style="6" customWidth="1"/>
    <col min="12048" max="12048" width="1.7109375" style="6" customWidth="1"/>
    <col min="12049" max="12049" width="0.85546875" style="6" customWidth="1"/>
    <col min="12050" max="12051" width="19.7109375" style="6" customWidth="1"/>
    <col min="12052" max="12052" width="0.85546875" style="6" customWidth="1"/>
    <col min="12053" max="12053" width="3.7109375" style="6" customWidth="1"/>
    <col min="12054" max="12054" width="6.7109375" style="6" customWidth="1"/>
    <col min="12055" max="12055" width="9.140625" style="6"/>
    <col min="12056" max="12056" width="6.7109375" style="6" customWidth="1"/>
    <col min="12057" max="12057" width="5.7109375" style="6" customWidth="1"/>
    <col min="12058" max="12058" width="9.140625" style="6"/>
    <col min="12059" max="12059" width="3.5703125" style="6" customWidth="1"/>
    <col min="12060" max="12288" width="9.140625" style="6"/>
    <col min="12289" max="12290" width="0.85546875" style="6" customWidth="1"/>
    <col min="12291" max="12292" width="19.7109375" style="6" customWidth="1"/>
    <col min="12293" max="12293" width="0.85546875" style="6" customWidth="1"/>
    <col min="12294" max="12294" width="1.7109375" style="6" customWidth="1"/>
    <col min="12295" max="12295" width="0.85546875" style="6" customWidth="1"/>
    <col min="12296" max="12297" width="19.7109375" style="6" customWidth="1"/>
    <col min="12298" max="12298" width="0.85546875" style="6" customWidth="1"/>
    <col min="12299" max="12299" width="1.7109375" style="6" customWidth="1"/>
    <col min="12300" max="12300" width="0.85546875" style="6" customWidth="1"/>
    <col min="12301" max="12302" width="19.7109375" style="6" customWidth="1"/>
    <col min="12303" max="12303" width="0.85546875" style="6" customWidth="1"/>
    <col min="12304" max="12304" width="1.7109375" style="6" customWidth="1"/>
    <col min="12305" max="12305" width="0.85546875" style="6" customWidth="1"/>
    <col min="12306" max="12307" width="19.7109375" style="6" customWidth="1"/>
    <col min="12308" max="12308" width="0.85546875" style="6" customWidth="1"/>
    <col min="12309" max="12309" width="3.7109375" style="6" customWidth="1"/>
    <col min="12310" max="12310" width="6.7109375" style="6" customWidth="1"/>
    <col min="12311" max="12311" width="9.140625" style="6"/>
    <col min="12312" max="12312" width="6.7109375" style="6" customWidth="1"/>
    <col min="12313" max="12313" width="5.7109375" style="6" customWidth="1"/>
    <col min="12314" max="12314" width="9.140625" style="6"/>
    <col min="12315" max="12315" width="3.5703125" style="6" customWidth="1"/>
    <col min="12316" max="12544" width="9.140625" style="6"/>
    <col min="12545" max="12546" width="0.85546875" style="6" customWidth="1"/>
    <col min="12547" max="12548" width="19.7109375" style="6" customWidth="1"/>
    <col min="12549" max="12549" width="0.85546875" style="6" customWidth="1"/>
    <col min="12550" max="12550" width="1.7109375" style="6" customWidth="1"/>
    <col min="12551" max="12551" width="0.85546875" style="6" customWidth="1"/>
    <col min="12552" max="12553" width="19.7109375" style="6" customWidth="1"/>
    <col min="12554" max="12554" width="0.85546875" style="6" customWidth="1"/>
    <col min="12555" max="12555" width="1.7109375" style="6" customWidth="1"/>
    <col min="12556" max="12556" width="0.85546875" style="6" customWidth="1"/>
    <col min="12557" max="12558" width="19.7109375" style="6" customWidth="1"/>
    <col min="12559" max="12559" width="0.85546875" style="6" customWidth="1"/>
    <col min="12560" max="12560" width="1.7109375" style="6" customWidth="1"/>
    <col min="12561" max="12561" width="0.85546875" style="6" customWidth="1"/>
    <col min="12562" max="12563" width="19.7109375" style="6" customWidth="1"/>
    <col min="12564" max="12564" width="0.85546875" style="6" customWidth="1"/>
    <col min="12565" max="12565" width="3.7109375" style="6" customWidth="1"/>
    <col min="12566" max="12566" width="6.7109375" style="6" customWidth="1"/>
    <col min="12567" max="12567" width="9.140625" style="6"/>
    <col min="12568" max="12568" width="6.7109375" style="6" customWidth="1"/>
    <col min="12569" max="12569" width="5.7109375" style="6" customWidth="1"/>
    <col min="12570" max="12570" width="9.140625" style="6"/>
    <col min="12571" max="12571" width="3.5703125" style="6" customWidth="1"/>
    <col min="12572" max="12800" width="9.140625" style="6"/>
    <col min="12801" max="12802" width="0.85546875" style="6" customWidth="1"/>
    <col min="12803" max="12804" width="19.7109375" style="6" customWidth="1"/>
    <col min="12805" max="12805" width="0.85546875" style="6" customWidth="1"/>
    <col min="12806" max="12806" width="1.7109375" style="6" customWidth="1"/>
    <col min="12807" max="12807" width="0.85546875" style="6" customWidth="1"/>
    <col min="12808" max="12809" width="19.7109375" style="6" customWidth="1"/>
    <col min="12810" max="12810" width="0.85546875" style="6" customWidth="1"/>
    <col min="12811" max="12811" width="1.7109375" style="6" customWidth="1"/>
    <col min="12812" max="12812" width="0.85546875" style="6" customWidth="1"/>
    <col min="12813" max="12814" width="19.7109375" style="6" customWidth="1"/>
    <col min="12815" max="12815" width="0.85546875" style="6" customWidth="1"/>
    <col min="12816" max="12816" width="1.7109375" style="6" customWidth="1"/>
    <col min="12817" max="12817" width="0.85546875" style="6" customWidth="1"/>
    <col min="12818" max="12819" width="19.7109375" style="6" customWidth="1"/>
    <col min="12820" max="12820" width="0.85546875" style="6" customWidth="1"/>
    <col min="12821" max="12821" width="3.7109375" style="6" customWidth="1"/>
    <col min="12822" max="12822" width="6.7109375" style="6" customWidth="1"/>
    <col min="12823" max="12823" width="9.140625" style="6"/>
    <col min="12824" max="12824" width="6.7109375" style="6" customWidth="1"/>
    <col min="12825" max="12825" width="5.7109375" style="6" customWidth="1"/>
    <col min="12826" max="12826" width="9.140625" style="6"/>
    <col min="12827" max="12827" width="3.5703125" style="6" customWidth="1"/>
    <col min="12828" max="13056" width="9.140625" style="6"/>
    <col min="13057" max="13058" width="0.85546875" style="6" customWidth="1"/>
    <col min="13059" max="13060" width="19.7109375" style="6" customWidth="1"/>
    <col min="13061" max="13061" width="0.85546875" style="6" customWidth="1"/>
    <col min="13062" max="13062" width="1.7109375" style="6" customWidth="1"/>
    <col min="13063" max="13063" width="0.85546875" style="6" customWidth="1"/>
    <col min="13064" max="13065" width="19.7109375" style="6" customWidth="1"/>
    <col min="13066" max="13066" width="0.85546875" style="6" customWidth="1"/>
    <col min="13067" max="13067" width="1.7109375" style="6" customWidth="1"/>
    <col min="13068" max="13068" width="0.85546875" style="6" customWidth="1"/>
    <col min="13069" max="13070" width="19.7109375" style="6" customWidth="1"/>
    <col min="13071" max="13071" width="0.85546875" style="6" customWidth="1"/>
    <col min="13072" max="13072" width="1.7109375" style="6" customWidth="1"/>
    <col min="13073" max="13073" width="0.85546875" style="6" customWidth="1"/>
    <col min="13074" max="13075" width="19.7109375" style="6" customWidth="1"/>
    <col min="13076" max="13076" width="0.85546875" style="6" customWidth="1"/>
    <col min="13077" max="13077" width="3.7109375" style="6" customWidth="1"/>
    <col min="13078" max="13078" width="6.7109375" style="6" customWidth="1"/>
    <col min="13079" max="13079" width="9.140625" style="6"/>
    <col min="13080" max="13080" width="6.7109375" style="6" customWidth="1"/>
    <col min="13081" max="13081" width="5.7109375" style="6" customWidth="1"/>
    <col min="13082" max="13082" width="9.140625" style="6"/>
    <col min="13083" max="13083" width="3.5703125" style="6" customWidth="1"/>
    <col min="13084" max="13312" width="9.140625" style="6"/>
    <col min="13313" max="13314" width="0.85546875" style="6" customWidth="1"/>
    <col min="13315" max="13316" width="19.7109375" style="6" customWidth="1"/>
    <col min="13317" max="13317" width="0.85546875" style="6" customWidth="1"/>
    <col min="13318" max="13318" width="1.7109375" style="6" customWidth="1"/>
    <col min="13319" max="13319" width="0.85546875" style="6" customWidth="1"/>
    <col min="13320" max="13321" width="19.7109375" style="6" customWidth="1"/>
    <col min="13322" max="13322" width="0.85546875" style="6" customWidth="1"/>
    <col min="13323" max="13323" width="1.7109375" style="6" customWidth="1"/>
    <col min="13324" max="13324" width="0.85546875" style="6" customWidth="1"/>
    <col min="13325" max="13326" width="19.7109375" style="6" customWidth="1"/>
    <col min="13327" max="13327" width="0.85546875" style="6" customWidth="1"/>
    <col min="13328" max="13328" width="1.7109375" style="6" customWidth="1"/>
    <col min="13329" max="13329" width="0.85546875" style="6" customWidth="1"/>
    <col min="13330" max="13331" width="19.7109375" style="6" customWidth="1"/>
    <col min="13332" max="13332" width="0.85546875" style="6" customWidth="1"/>
    <col min="13333" max="13333" width="3.7109375" style="6" customWidth="1"/>
    <col min="13334" max="13334" width="6.7109375" style="6" customWidth="1"/>
    <col min="13335" max="13335" width="9.140625" style="6"/>
    <col min="13336" max="13336" width="6.7109375" style="6" customWidth="1"/>
    <col min="13337" max="13337" width="5.7109375" style="6" customWidth="1"/>
    <col min="13338" max="13338" width="9.140625" style="6"/>
    <col min="13339" max="13339" width="3.5703125" style="6" customWidth="1"/>
    <col min="13340" max="13568" width="9.140625" style="6"/>
    <col min="13569" max="13570" width="0.85546875" style="6" customWidth="1"/>
    <col min="13571" max="13572" width="19.7109375" style="6" customWidth="1"/>
    <col min="13573" max="13573" width="0.85546875" style="6" customWidth="1"/>
    <col min="13574" max="13574" width="1.7109375" style="6" customWidth="1"/>
    <col min="13575" max="13575" width="0.85546875" style="6" customWidth="1"/>
    <col min="13576" max="13577" width="19.7109375" style="6" customWidth="1"/>
    <col min="13578" max="13578" width="0.85546875" style="6" customWidth="1"/>
    <col min="13579" max="13579" width="1.7109375" style="6" customWidth="1"/>
    <col min="13580" max="13580" width="0.85546875" style="6" customWidth="1"/>
    <col min="13581" max="13582" width="19.7109375" style="6" customWidth="1"/>
    <col min="13583" max="13583" width="0.85546875" style="6" customWidth="1"/>
    <col min="13584" max="13584" width="1.7109375" style="6" customWidth="1"/>
    <col min="13585" max="13585" width="0.85546875" style="6" customWidth="1"/>
    <col min="13586" max="13587" width="19.7109375" style="6" customWidth="1"/>
    <col min="13588" max="13588" width="0.85546875" style="6" customWidth="1"/>
    <col min="13589" max="13589" width="3.7109375" style="6" customWidth="1"/>
    <col min="13590" max="13590" width="6.7109375" style="6" customWidth="1"/>
    <col min="13591" max="13591" width="9.140625" style="6"/>
    <col min="13592" max="13592" width="6.7109375" style="6" customWidth="1"/>
    <col min="13593" max="13593" width="5.7109375" style="6" customWidth="1"/>
    <col min="13594" max="13594" width="9.140625" style="6"/>
    <col min="13595" max="13595" width="3.5703125" style="6" customWidth="1"/>
    <col min="13596" max="13824" width="9.140625" style="6"/>
    <col min="13825" max="13826" width="0.85546875" style="6" customWidth="1"/>
    <col min="13827" max="13828" width="19.7109375" style="6" customWidth="1"/>
    <col min="13829" max="13829" width="0.85546875" style="6" customWidth="1"/>
    <col min="13830" max="13830" width="1.7109375" style="6" customWidth="1"/>
    <col min="13831" max="13831" width="0.85546875" style="6" customWidth="1"/>
    <col min="13832" max="13833" width="19.7109375" style="6" customWidth="1"/>
    <col min="13834" max="13834" width="0.85546875" style="6" customWidth="1"/>
    <col min="13835" max="13835" width="1.7109375" style="6" customWidth="1"/>
    <col min="13836" max="13836" width="0.85546875" style="6" customWidth="1"/>
    <col min="13837" max="13838" width="19.7109375" style="6" customWidth="1"/>
    <col min="13839" max="13839" width="0.85546875" style="6" customWidth="1"/>
    <col min="13840" max="13840" width="1.7109375" style="6" customWidth="1"/>
    <col min="13841" max="13841" width="0.85546875" style="6" customWidth="1"/>
    <col min="13842" max="13843" width="19.7109375" style="6" customWidth="1"/>
    <col min="13844" max="13844" width="0.85546875" style="6" customWidth="1"/>
    <col min="13845" max="13845" width="3.7109375" style="6" customWidth="1"/>
    <col min="13846" max="13846" width="6.7109375" style="6" customWidth="1"/>
    <col min="13847" max="13847" width="9.140625" style="6"/>
    <col min="13848" max="13848" width="6.7109375" style="6" customWidth="1"/>
    <col min="13849" max="13849" width="5.7109375" style="6" customWidth="1"/>
    <col min="13850" max="13850" width="9.140625" style="6"/>
    <col min="13851" max="13851" width="3.5703125" style="6" customWidth="1"/>
    <col min="13852" max="14080" width="9.140625" style="6"/>
    <col min="14081" max="14082" width="0.85546875" style="6" customWidth="1"/>
    <col min="14083" max="14084" width="19.7109375" style="6" customWidth="1"/>
    <col min="14085" max="14085" width="0.85546875" style="6" customWidth="1"/>
    <col min="14086" max="14086" width="1.7109375" style="6" customWidth="1"/>
    <col min="14087" max="14087" width="0.85546875" style="6" customWidth="1"/>
    <col min="14088" max="14089" width="19.7109375" style="6" customWidth="1"/>
    <col min="14090" max="14090" width="0.85546875" style="6" customWidth="1"/>
    <col min="14091" max="14091" width="1.7109375" style="6" customWidth="1"/>
    <col min="14092" max="14092" width="0.85546875" style="6" customWidth="1"/>
    <col min="14093" max="14094" width="19.7109375" style="6" customWidth="1"/>
    <col min="14095" max="14095" width="0.85546875" style="6" customWidth="1"/>
    <col min="14096" max="14096" width="1.7109375" style="6" customWidth="1"/>
    <col min="14097" max="14097" width="0.85546875" style="6" customWidth="1"/>
    <col min="14098" max="14099" width="19.7109375" style="6" customWidth="1"/>
    <col min="14100" max="14100" width="0.85546875" style="6" customWidth="1"/>
    <col min="14101" max="14101" width="3.7109375" style="6" customWidth="1"/>
    <col min="14102" max="14102" width="6.7109375" style="6" customWidth="1"/>
    <col min="14103" max="14103" width="9.140625" style="6"/>
    <col min="14104" max="14104" width="6.7109375" style="6" customWidth="1"/>
    <col min="14105" max="14105" width="5.7109375" style="6" customWidth="1"/>
    <col min="14106" max="14106" width="9.140625" style="6"/>
    <col min="14107" max="14107" width="3.5703125" style="6" customWidth="1"/>
    <col min="14108" max="14336" width="9.140625" style="6"/>
    <col min="14337" max="14338" width="0.85546875" style="6" customWidth="1"/>
    <col min="14339" max="14340" width="19.7109375" style="6" customWidth="1"/>
    <col min="14341" max="14341" width="0.85546875" style="6" customWidth="1"/>
    <col min="14342" max="14342" width="1.7109375" style="6" customWidth="1"/>
    <col min="14343" max="14343" width="0.85546875" style="6" customWidth="1"/>
    <col min="14344" max="14345" width="19.7109375" style="6" customWidth="1"/>
    <col min="14346" max="14346" width="0.85546875" style="6" customWidth="1"/>
    <col min="14347" max="14347" width="1.7109375" style="6" customWidth="1"/>
    <col min="14348" max="14348" width="0.85546875" style="6" customWidth="1"/>
    <col min="14349" max="14350" width="19.7109375" style="6" customWidth="1"/>
    <col min="14351" max="14351" width="0.85546875" style="6" customWidth="1"/>
    <col min="14352" max="14352" width="1.7109375" style="6" customWidth="1"/>
    <col min="14353" max="14353" width="0.85546875" style="6" customWidth="1"/>
    <col min="14354" max="14355" width="19.7109375" style="6" customWidth="1"/>
    <col min="14356" max="14356" width="0.85546875" style="6" customWidth="1"/>
    <col min="14357" max="14357" width="3.7109375" style="6" customWidth="1"/>
    <col min="14358" max="14358" width="6.7109375" style="6" customWidth="1"/>
    <col min="14359" max="14359" width="9.140625" style="6"/>
    <col min="14360" max="14360" width="6.7109375" style="6" customWidth="1"/>
    <col min="14361" max="14361" width="5.7109375" style="6" customWidth="1"/>
    <col min="14362" max="14362" width="9.140625" style="6"/>
    <col min="14363" max="14363" width="3.5703125" style="6" customWidth="1"/>
    <col min="14364" max="14592" width="9.140625" style="6"/>
    <col min="14593" max="14594" width="0.85546875" style="6" customWidth="1"/>
    <col min="14595" max="14596" width="19.7109375" style="6" customWidth="1"/>
    <col min="14597" max="14597" width="0.85546875" style="6" customWidth="1"/>
    <col min="14598" max="14598" width="1.7109375" style="6" customWidth="1"/>
    <col min="14599" max="14599" width="0.85546875" style="6" customWidth="1"/>
    <col min="14600" max="14601" width="19.7109375" style="6" customWidth="1"/>
    <col min="14602" max="14602" width="0.85546875" style="6" customWidth="1"/>
    <col min="14603" max="14603" width="1.7109375" style="6" customWidth="1"/>
    <col min="14604" max="14604" width="0.85546875" style="6" customWidth="1"/>
    <col min="14605" max="14606" width="19.7109375" style="6" customWidth="1"/>
    <col min="14607" max="14607" width="0.85546875" style="6" customWidth="1"/>
    <col min="14608" max="14608" width="1.7109375" style="6" customWidth="1"/>
    <col min="14609" max="14609" width="0.85546875" style="6" customWidth="1"/>
    <col min="14610" max="14611" width="19.7109375" style="6" customWidth="1"/>
    <col min="14612" max="14612" width="0.85546875" style="6" customWidth="1"/>
    <col min="14613" max="14613" width="3.7109375" style="6" customWidth="1"/>
    <col min="14614" max="14614" width="6.7109375" style="6" customWidth="1"/>
    <col min="14615" max="14615" width="9.140625" style="6"/>
    <col min="14616" max="14616" width="6.7109375" style="6" customWidth="1"/>
    <col min="14617" max="14617" width="5.7109375" style="6" customWidth="1"/>
    <col min="14618" max="14618" width="9.140625" style="6"/>
    <col min="14619" max="14619" width="3.5703125" style="6" customWidth="1"/>
    <col min="14620" max="14848" width="9.140625" style="6"/>
    <col min="14849" max="14850" width="0.85546875" style="6" customWidth="1"/>
    <col min="14851" max="14852" width="19.7109375" style="6" customWidth="1"/>
    <col min="14853" max="14853" width="0.85546875" style="6" customWidth="1"/>
    <col min="14854" max="14854" width="1.7109375" style="6" customWidth="1"/>
    <col min="14855" max="14855" width="0.85546875" style="6" customWidth="1"/>
    <col min="14856" max="14857" width="19.7109375" style="6" customWidth="1"/>
    <col min="14858" max="14858" width="0.85546875" style="6" customWidth="1"/>
    <col min="14859" max="14859" width="1.7109375" style="6" customWidth="1"/>
    <col min="14860" max="14860" width="0.85546875" style="6" customWidth="1"/>
    <col min="14861" max="14862" width="19.7109375" style="6" customWidth="1"/>
    <col min="14863" max="14863" width="0.85546875" style="6" customWidth="1"/>
    <col min="14864" max="14864" width="1.7109375" style="6" customWidth="1"/>
    <col min="14865" max="14865" width="0.85546875" style="6" customWidth="1"/>
    <col min="14866" max="14867" width="19.7109375" style="6" customWidth="1"/>
    <col min="14868" max="14868" width="0.85546875" style="6" customWidth="1"/>
    <col min="14869" max="14869" width="3.7109375" style="6" customWidth="1"/>
    <col min="14870" max="14870" width="6.7109375" style="6" customWidth="1"/>
    <col min="14871" max="14871" width="9.140625" style="6"/>
    <col min="14872" max="14872" width="6.7109375" style="6" customWidth="1"/>
    <col min="14873" max="14873" width="5.7109375" style="6" customWidth="1"/>
    <col min="14874" max="14874" width="9.140625" style="6"/>
    <col min="14875" max="14875" width="3.5703125" style="6" customWidth="1"/>
    <col min="14876" max="15104" width="9.140625" style="6"/>
    <col min="15105" max="15106" width="0.85546875" style="6" customWidth="1"/>
    <col min="15107" max="15108" width="19.7109375" style="6" customWidth="1"/>
    <col min="15109" max="15109" width="0.85546875" style="6" customWidth="1"/>
    <col min="15110" max="15110" width="1.7109375" style="6" customWidth="1"/>
    <col min="15111" max="15111" width="0.85546875" style="6" customWidth="1"/>
    <col min="15112" max="15113" width="19.7109375" style="6" customWidth="1"/>
    <col min="15114" max="15114" width="0.85546875" style="6" customWidth="1"/>
    <col min="15115" max="15115" width="1.7109375" style="6" customWidth="1"/>
    <col min="15116" max="15116" width="0.85546875" style="6" customWidth="1"/>
    <col min="15117" max="15118" width="19.7109375" style="6" customWidth="1"/>
    <col min="15119" max="15119" width="0.85546875" style="6" customWidth="1"/>
    <col min="15120" max="15120" width="1.7109375" style="6" customWidth="1"/>
    <col min="15121" max="15121" width="0.85546875" style="6" customWidth="1"/>
    <col min="15122" max="15123" width="19.7109375" style="6" customWidth="1"/>
    <col min="15124" max="15124" width="0.85546875" style="6" customWidth="1"/>
    <col min="15125" max="15125" width="3.7109375" style="6" customWidth="1"/>
    <col min="15126" max="15126" width="6.7109375" style="6" customWidth="1"/>
    <col min="15127" max="15127" width="9.140625" style="6"/>
    <col min="15128" max="15128" width="6.7109375" style="6" customWidth="1"/>
    <col min="15129" max="15129" width="5.7109375" style="6" customWidth="1"/>
    <col min="15130" max="15130" width="9.140625" style="6"/>
    <col min="15131" max="15131" width="3.5703125" style="6" customWidth="1"/>
    <col min="15132" max="15360" width="9.140625" style="6"/>
    <col min="15361" max="15362" width="0.85546875" style="6" customWidth="1"/>
    <col min="15363" max="15364" width="19.7109375" style="6" customWidth="1"/>
    <col min="15365" max="15365" width="0.85546875" style="6" customWidth="1"/>
    <col min="15366" max="15366" width="1.7109375" style="6" customWidth="1"/>
    <col min="15367" max="15367" width="0.85546875" style="6" customWidth="1"/>
    <col min="15368" max="15369" width="19.7109375" style="6" customWidth="1"/>
    <col min="15370" max="15370" width="0.85546875" style="6" customWidth="1"/>
    <col min="15371" max="15371" width="1.7109375" style="6" customWidth="1"/>
    <col min="15372" max="15372" width="0.85546875" style="6" customWidth="1"/>
    <col min="15373" max="15374" width="19.7109375" style="6" customWidth="1"/>
    <col min="15375" max="15375" width="0.85546875" style="6" customWidth="1"/>
    <col min="15376" max="15376" width="1.7109375" style="6" customWidth="1"/>
    <col min="15377" max="15377" width="0.85546875" style="6" customWidth="1"/>
    <col min="15378" max="15379" width="19.7109375" style="6" customWidth="1"/>
    <col min="15380" max="15380" width="0.85546875" style="6" customWidth="1"/>
    <col min="15381" max="15381" width="3.7109375" style="6" customWidth="1"/>
    <col min="15382" max="15382" width="6.7109375" style="6" customWidth="1"/>
    <col min="15383" max="15383" width="9.140625" style="6"/>
    <col min="15384" max="15384" width="6.7109375" style="6" customWidth="1"/>
    <col min="15385" max="15385" width="5.7109375" style="6" customWidth="1"/>
    <col min="15386" max="15386" width="9.140625" style="6"/>
    <col min="15387" max="15387" width="3.5703125" style="6" customWidth="1"/>
    <col min="15388" max="15616" width="9.140625" style="6"/>
    <col min="15617" max="15618" width="0.85546875" style="6" customWidth="1"/>
    <col min="15619" max="15620" width="19.7109375" style="6" customWidth="1"/>
    <col min="15621" max="15621" width="0.85546875" style="6" customWidth="1"/>
    <col min="15622" max="15622" width="1.7109375" style="6" customWidth="1"/>
    <col min="15623" max="15623" width="0.85546875" style="6" customWidth="1"/>
    <col min="15624" max="15625" width="19.7109375" style="6" customWidth="1"/>
    <col min="15626" max="15626" width="0.85546875" style="6" customWidth="1"/>
    <col min="15627" max="15627" width="1.7109375" style="6" customWidth="1"/>
    <col min="15628" max="15628" width="0.85546875" style="6" customWidth="1"/>
    <col min="15629" max="15630" width="19.7109375" style="6" customWidth="1"/>
    <col min="15631" max="15631" width="0.85546875" style="6" customWidth="1"/>
    <col min="15632" max="15632" width="1.7109375" style="6" customWidth="1"/>
    <col min="15633" max="15633" width="0.85546875" style="6" customWidth="1"/>
    <col min="15634" max="15635" width="19.7109375" style="6" customWidth="1"/>
    <col min="15636" max="15636" width="0.85546875" style="6" customWidth="1"/>
    <col min="15637" max="15637" width="3.7109375" style="6" customWidth="1"/>
    <col min="15638" max="15638" width="6.7109375" style="6" customWidth="1"/>
    <col min="15639" max="15639" width="9.140625" style="6"/>
    <col min="15640" max="15640" width="6.7109375" style="6" customWidth="1"/>
    <col min="15641" max="15641" width="5.7109375" style="6" customWidth="1"/>
    <col min="15642" max="15642" width="9.140625" style="6"/>
    <col min="15643" max="15643" width="3.5703125" style="6" customWidth="1"/>
    <col min="15644" max="15872" width="9.140625" style="6"/>
    <col min="15873" max="15874" width="0.85546875" style="6" customWidth="1"/>
    <col min="15875" max="15876" width="19.7109375" style="6" customWidth="1"/>
    <col min="15877" max="15877" width="0.85546875" style="6" customWidth="1"/>
    <col min="15878" max="15878" width="1.7109375" style="6" customWidth="1"/>
    <col min="15879" max="15879" width="0.85546875" style="6" customWidth="1"/>
    <col min="15880" max="15881" width="19.7109375" style="6" customWidth="1"/>
    <col min="15882" max="15882" width="0.85546875" style="6" customWidth="1"/>
    <col min="15883" max="15883" width="1.7109375" style="6" customWidth="1"/>
    <col min="15884" max="15884" width="0.85546875" style="6" customWidth="1"/>
    <col min="15885" max="15886" width="19.7109375" style="6" customWidth="1"/>
    <col min="15887" max="15887" width="0.85546875" style="6" customWidth="1"/>
    <col min="15888" max="15888" width="1.7109375" style="6" customWidth="1"/>
    <col min="15889" max="15889" width="0.85546875" style="6" customWidth="1"/>
    <col min="15890" max="15891" width="19.7109375" style="6" customWidth="1"/>
    <col min="15892" max="15892" width="0.85546875" style="6" customWidth="1"/>
    <col min="15893" max="15893" width="3.7109375" style="6" customWidth="1"/>
    <col min="15894" max="15894" width="6.7109375" style="6" customWidth="1"/>
    <col min="15895" max="15895" width="9.140625" style="6"/>
    <col min="15896" max="15896" width="6.7109375" style="6" customWidth="1"/>
    <col min="15897" max="15897" width="5.7109375" style="6" customWidth="1"/>
    <col min="15898" max="15898" width="9.140625" style="6"/>
    <col min="15899" max="15899" width="3.5703125" style="6" customWidth="1"/>
    <col min="15900" max="16128" width="9.140625" style="6"/>
    <col min="16129" max="16130" width="0.85546875" style="6" customWidth="1"/>
    <col min="16131" max="16132" width="19.7109375" style="6" customWidth="1"/>
    <col min="16133" max="16133" width="0.85546875" style="6" customWidth="1"/>
    <col min="16134" max="16134" width="1.7109375" style="6" customWidth="1"/>
    <col min="16135" max="16135" width="0.85546875" style="6" customWidth="1"/>
    <col min="16136" max="16137" width="19.7109375" style="6" customWidth="1"/>
    <col min="16138" max="16138" width="0.85546875" style="6" customWidth="1"/>
    <col min="16139" max="16139" width="1.7109375" style="6" customWidth="1"/>
    <col min="16140" max="16140" width="0.85546875" style="6" customWidth="1"/>
    <col min="16141" max="16142" width="19.7109375" style="6" customWidth="1"/>
    <col min="16143" max="16143" width="0.85546875" style="6" customWidth="1"/>
    <col min="16144" max="16144" width="1.7109375" style="6" customWidth="1"/>
    <col min="16145" max="16145" width="0.85546875" style="6" customWidth="1"/>
    <col min="16146" max="16147" width="19.7109375" style="6" customWidth="1"/>
    <col min="16148" max="16148" width="0.85546875" style="6" customWidth="1"/>
    <col min="16149" max="16149" width="3.7109375" style="6" customWidth="1"/>
    <col min="16150" max="16150" width="6.7109375" style="6" customWidth="1"/>
    <col min="16151" max="16151" width="9.140625" style="6"/>
    <col min="16152" max="16152" width="6.7109375" style="6" customWidth="1"/>
    <col min="16153" max="16153" width="5.7109375" style="6" customWidth="1"/>
    <col min="16154" max="16154" width="9.140625" style="6"/>
    <col min="16155" max="16155" width="3.5703125" style="6" customWidth="1"/>
    <col min="16156" max="16384" width="9.140625" style="6"/>
  </cols>
  <sheetData>
    <row r="1" spans="2:31" ht="20.25">
      <c r="B1" s="389" t="s">
        <v>3179</v>
      </c>
      <c r="C1" s="389"/>
      <c r="D1" s="389"/>
      <c r="E1" s="389"/>
      <c r="F1" s="389"/>
      <c r="G1" s="389"/>
      <c r="H1" s="389"/>
      <c r="I1" s="389"/>
      <c r="J1" s="389"/>
      <c r="K1" s="389"/>
      <c r="L1" s="389"/>
      <c r="M1" s="389"/>
      <c r="N1" s="389"/>
      <c r="O1" s="389"/>
      <c r="P1" s="389"/>
      <c r="Q1" s="389"/>
      <c r="R1" s="389"/>
      <c r="S1" s="389"/>
      <c r="T1" s="4"/>
      <c r="U1" s="5"/>
      <c r="V1" s="5"/>
      <c r="W1" s="23"/>
      <c r="X1" s="31"/>
      <c r="Y1" s="87"/>
      <c r="Z1" s="88"/>
      <c r="AA1" s="88"/>
      <c r="AB1" s="89"/>
      <c r="AC1" s="88"/>
      <c r="AD1" s="88"/>
      <c r="AE1" s="146"/>
    </row>
    <row r="2" spans="2:31" ht="15"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8"/>
      <c r="S2" s="8"/>
      <c r="T2" s="5"/>
      <c r="U2" s="5"/>
      <c r="V2" s="5"/>
      <c r="W2" s="23"/>
      <c r="X2" s="31"/>
      <c r="Y2" s="90"/>
      <c r="Z2" s="90"/>
      <c r="AA2" s="90"/>
      <c r="AB2" s="146"/>
      <c r="AC2" s="90"/>
      <c r="AD2" s="90"/>
      <c r="AE2" s="146"/>
    </row>
    <row r="3" spans="2:31" ht="15.75">
      <c r="B3" s="364" t="s">
        <v>479</v>
      </c>
      <c r="C3" s="364"/>
      <c r="D3" s="364"/>
      <c r="E3" s="364"/>
      <c r="F3" s="364"/>
      <c r="G3" s="364"/>
      <c r="H3" s="364"/>
      <c r="I3" s="364"/>
      <c r="J3" s="364"/>
      <c r="K3" s="364"/>
      <c r="L3" s="364"/>
      <c r="M3" s="364"/>
      <c r="N3" s="364"/>
      <c r="O3" s="364"/>
      <c r="P3" s="364"/>
      <c r="Q3" s="364"/>
      <c r="R3" s="364"/>
      <c r="S3" s="364"/>
      <c r="T3" s="364"/>
      <c r="U3" s="5"/>
      <c r="V3" s="5"/>
      <c r="W3" s="23"/>
      <c r="X3" s="31"/>
      <c r="Y3" s="91"/>
      <c r="Z3" s="88"/>
      <c r="AA3" s="88"/>
      <c r="AB3" s="89"/>
      <c r="AC3" s="88"/>
      <c r="AD3" s="88"/>
      <c r="AE3" s="146"/>
    </row>
    <row r="4" spans="2:31" ht="15.75">
      <c r="B4" s="191"/>
      <c r="C4" s="192"/>
      <c r="D4" s="192"/>
      <c r="E4" s="192"/>
      <c r="F4" s="192"/>
      <c r="G4" s="192"/>
      <c r="H4" s="192"/>
      <c r="I4" s="192"/>
      <c r="J4" s="192"/>
      <c r="K4" s="192"/>
      <c r="L4" s="192"/>
      <c r="M4" s="192"/>
      <c r="N4" s="192"/>
      <c r="O4" s="192"/>
      <c r="P4" s="192"/>
      <c r="Q4" s="192"/>
      <c r="R4" s="192"/>
      <c r="S4" s="192"/>
      <c r="T4" s="193"/>
      <c r="U4" s="5"/>
      <c r="V4" s="5"/>
      <c r="W4" s="23"/>
      <c r="X4" s="31"/>
      <c r="Y4" s="90"/>
      <c r="Z4" s="90"/>
      <c r="AA4" s="90"/>
      <c r="AB4" s="146"/>
      <c r="AC4" s="90"/>
      <c r="AD4" s="90"/>
      <c r="AE4" s="146"/>
    </row>
    <row r="5" spans="2:31" s="11" customFormat="1" ht="17.25" customHeight="1">
      <c r="B5" s="390" t="str">
        <f>+"ATLANTA BRAVES  ("&amp;COUNTA(C6:D25)&amp;")"</f>
        <v>ATLANTA BRAVES  (33)</v>
      </c>
      <c r="C5" s="390"/>
      <c r="D5" s="390"/>
      <c r="E5" s="390"/>
      <c r="F5" s="194"/>
      <c r="G5" s="391" t="str">
        <f>+"MIAMI MARLINS  ("&amp;COUNTA(H6:I25)&amp;")"</f>
        <v>MIAMI MARLINS  (32)</v>
      </c>
      <c r="H5" s="391"/>
      <c r="I5" s="391"/>
      <c r="J5" s="391"/>
      <c r="K5" s="194"/>
      <c r="L5" s="392" t="str">
        <f>+"PHILADELPHIA PHILLIES  ("&amp;COUNTA(M6:N25)&amp;")"</f>
        <v>PHILADELPHIA PHILLIES  (34)</v>
      </c>
      <c r="M5" s="392"/>
      <c r="N5" s="392"/>
      <c r="O5" s="392"/>
      <c r="P5" s="194"/>
      <c r="Q5" s="393" t="str">
        <f>+"WASHINGTON NATIONALS  ("&amp;COUNTA(R6:S25)&amp;")"</f>
        <v>WASHINGTON NATIONALS  (32)</v>
      </c>
      <c r="R5" s="393"/>
      <c r="S5" s="393"/>
      <c r="T5" s="393"/>
      <c r="U5" s="9"/>
      <c r="V5" s="9"/>
      <c r="W5" s="20"/>
      <c r="X5" s="92"/>
      <c r="Y5" s="93"/>
      <c r="Z5" s="88"/>
      <c r="AA5" s="88"/>
      <c r="AB5" s="89"/>
      <c r="AC5" s="88"/>
      <c r="AD5" s="88"/>
      <c r="AE5" s="146"/>
    </row>
    <row r="6" spans="2:31" ht="17.25" customHeight="1">
      <c r="B6" s="195"/>
      <c r="C6" s="265" t="s">
        <v>979</v>
      </c>
      <c r="D6" s="306" t="s">
        <v>32</v>
      </c>
      <c r="E6" s="266"/>
      <c r="F6" s="20"/>
      <c r="G6" s="267"/>
      <c r="H6" s="78" t="s">
        <v>969</v>
      </c>
      <c r="I6" s="24" t="s">
        <v>1144</v>
      </c>
      <c r="J6" s="266"/>
      <c r="K6" s="20"/>
      <c r="L6" s="268"/>
      <c r="M6" s="79" t="s">
        <v>976</v>
      </c>
      <c r="N6" s="78" t="s">
        <v>270</v>
      </c>
      <c r="O6" s="266"/>
      <c r="P6" s="20"/>
      <c r="Q6" s="267"/>
      <c r="R6" s="23" t="s">
        <v>802</v>
      </c>
      <c r="S6" s="20" t="s">
        <v>767</v>
      </c>
      <c r="T6" s="201"/>
      <c r="U6" s="5"/>
      <c r="V6" s="5"/>
      <c r="W6" s="23"/>
      <c r="X6" s="31"/>
      <c r="Y6" s="94"/>
      <c r="Z6" s="94"/>
      <c r="AA6" s="95"/>
      <c r="AB6" s="94"/>
      <c r="AC6" s="94"/>
      <c r="AD6" s="94"/>
      <c r="AE6" s="146"/>
    </row>
    <row r="7" spans="2:31" ht="17.25" customHeight="1">
      <c r="B7" s="195"/>
      <c r="C7" s="20" t="s">
        <v>297</v>
      </c>
      <c r="D7" s="79" t="s">
        <v>641</v>
      </c>
      <c r="E7" s="266"/>
      <c r="F7" s="20"/>
      <c r="G7" s="267"/>
      <c r="H7" s="20" t="s">
        <v>1023</v>
      </c>
      <c r="I7" s="6" t="s">
        <v>659</v>
      </c>
      <c r="J7" s="266"/>
      <c r="K7" s="20"/>
      <c r="L7" s="267"/>
      <c r="M7" s="17" t="s">
        <v>959</v>
      </c>
      <c r="N7" s="23" t="s">
        <v>1105</v>
      </c>
      <c r="O7" s="266"/>
      <c r="P7" s="20"/>
      <c r="Q7" s="267"/>
      <c r="R7" s="6" t="s">
        <v>853</v>
      </c>
      <c r="S7" s="23" t="s">
        <v>61</v>
      </c>
      <c r="T7" s="201"/>
      <c r="U7" s="5"/>
      <c r="V7" s="5"/>
      <c r="W7" s="169"/>
      <c r="X7" s="31"/>
      <c r="Y7" s="96"/>
      <c r="Z7" s="96"/>
      <c r="AA7" s="96"/>
      <c r="AB7" s="96"/>
      <c r="AC7" s="96"/>
      <c r="AD7" s="96"/>
      <c r="AE7" s="146"/>
    </row>
    <row r="8" spans="2:31" ht="17.25" customHeight="1">
      <c r="B8" s="195"/>
      <c r="C8" s="270" t="s">
        <v>860</v>
      </c>
      <c r="D8" s="264" t="s">
        <v>1163</v>
      </c>
      <c r="E8" s="266"/>
      <c r="F8" s="20"/>
      <c r="G8" s="267"/>
      <c r="H8" s="79" t="s">
        <v>1007</v>
      </c>
      <c r="I8" s="20" t="s">
        <v>143</v>
      </c>
      <c r="J8" s="266"/>
      <c r="K8" s="20"/>
      <c r="L8" s="267"/>
      <c r="M8" s="79" t="s">
        <v>846</v>
      </c>
      <c r="N8" s="79" t="s">
        <v>180</v>
      </c>
      <c r="O8" s="266"/>
      <c r="P8" s="22"/>
      <c r="Q8" s="267"/>
      <c r="R8" s="269" t="s">
        <v>311</v>
      </c>
      <c r="S8" s="6" t="s">
        <v>183</v>
      </c>
      <c r="T8" s="201"/>
      <c r="U8" s="5"/>
      <c r="V8" s="5"/>
      <c r="W8" s="169"/>
      <c r="X8" s="31"/>
      <c r="Y8" s="96"/>
      <c r="Z8" s="96"/>
      <c r="AA8" s="96"/>
      <c r="AB8" s="96"/>
      <c r="AC8" s="96"/>
      <c r="AD8" s="96"/>
      <c r="AE8" s="146"/>
    </row>
    <row r="9" spans="2:31" ht="17.25" customHeight="1">
      <c r="B9" s="195"/>
      <c r="C9" s="79" t="s">
        <v>648</v>
      </c>
      <c r="D9" s="23" t="s">
        <v>39</v>
      </c>
      <c r="E9" s="266"/>
      <c r="F9" s="20"/>
      <c r="G9" s="267"/>
      <c r="H9" s="24" t="s">
        <v>724</v>
      </c>
      <c r="I9" s="23" t="s">
        <v>188</v>
      </c>
      <c r="J9" s="266"/>
      <c r="K9" s="20"/>
      <c r="L9" s="268"/>
      <c r="M9" s="20" t="s">
        <v>975</v>
      </c>
      <c r="N9" s="79" t="s">
        <v>1078</v>
      </c>
      <c r="O9" s="266"/>
      <c r="P9" s="20"/>
      <c r="Q9" s="267"/>
      <c r="R9" s="6" t="s">
        <v>1016</v>
      </c>
      <c r="S9" s="6" t="s">
        <v>661</v>
      </c>
      <c r="T9" s="201"/>
      <c r="U9" s="5"/>
      <c r="V9" s="5"/>
      <c r="W9" s="169"/>
      <c r="X9" s="31"/>
      <c r="Y9" s="96"/>
      <c r="Z9" s="96"/>
      <c r="AA9" s="96"/>
      <c r="AB9" s="96"/>
      <c r="AC9" s="96"/>
      <c r="AD9" s="96"/>
      <c r="AE9" s="146"/>
    </row>
    <row r="10" spans="2:31" ht="17.25" customHeight="1">
      <c r="B10" s="195"/>
      <c r="C10" s="38" t="s">
        <v>299</v>
      </c>
      <c r="D10" s="79" t="s">
        <v>483</v>
      </c>
      <c r="E10" s="266"/>
      <c r="F10" s="20"/>
      <c r="G10" s="267"/>
      <c r="H10" s="17" t="s">
        <v>957</v>
      </c>
      <c r="I10" s="24" t="s">
        <v>669</v>
      </c>
      <c r="J10" s="266"/>
      <c r="K10" s="20"/>
      <c r="L10" s="267"/>
      <c r="M10" s="79" t="s">
        <v>1032</v>
      </c>
      <c r="N10" s="79" t="s">
        <v>656</v>
      </c>
      <c r="O10" s="266"/>
      <c r="P10" s="20"/>
      <c r="Q10" s="267"/>
      <c r="R10" s="17" t="s">
        <v>1018</v>
      </c>
      <c r="S10" s="20" t="s">
        <v>94</v>
      </c>
      <c r="T10" s="201"/>
      <c r="U10" s="5"/>
      <c r="V10" s="5"/>
      <c r="W10" s="169"/>
      <c r="X10" s="31"/>
      <c r="Y10" s="96"/>
      <c r="Z10" s="96"/>
      <c r="AA10" s="96"/>
      <c r="AB10" s="96"/>
      <c r="AC10" s="96"/>
      <c r="AD10" s="96"/>
      <c r="AE10" s="146"/>
    </row>
    <row r="11" spans="2:31" ht="17.25" customHeight="1">
      <c r="B11" s="195"/>
      <c r="C11" s="79" t="s">
        <v>873</v>
      </c>
      <c r="D11" s="24" t="s">
        <v>173</v>
      </c>
      <c r="E11" s="266"/>
      <c r="F11" s="20"/>
      <c r="G11" s="267"/>
      <c r="H11" s="20" t="s">
        <v>693</v>
      </c>
      <c r="I11" s="20" t="s">
        <v>482</v>
      </c>
      <c r="J11" s="266"/>
      <c r="K11" s="20"/>
      <c r="L11" s="267"/>
      <c r="M11" s="20" t="s">
        <v>968</v>
      </c>
      <c r="N11" s="79" t="s">
        <v>1075</v>
      </c>
      <c r="O11" s="266"/>
      <c r="P11" s="20"/>
      <c r="Q11" s="267"/>
      <c r="R11" s="23" t="s">
        <v>440</v>
      </c>
      <c r="S11" s="17" t="s">
        <v>1039</v>
      </c>
      <c r="T11" s="201"/>
      <c r="U11" s="5"/>
      <c r="V11" s="5"/>
      <c r="W11" s="169"/>
      <c r="X11" s="31"/>
      <c r="Y11" s="96"/>
      <c r="Z11" s="96"/>
      <c r="AA11" s="96"/>
      <c r="AB11" s="96"/>
      <c r="AC11" s="96"/>
      <c r="AD11" s="96"/>
      <c r="AE11" s="146"/>
    </row>
    <row r="12" spans="2:31" ht="17.25" customHeight="1">
      <c r="B12" s="195"/>
      <c r="C12" s="20" t="s">
        <v>484</v>
      </c>
      <c r="D12" s="23" t="s">
        <v>779</v>
      </c>
      <c r="E12" s="266"/>
      <c r="F12" s="20"/>
      <c r="G12" s="267"/>
      <c r="H12" s="79" t="s">
        <v>794</v>
      </c>
      <c r="I12" s="24" t="s">
        <v>678</v>
      </c>
      <c r="J12" s="266"/>
      <c r="K12" s="20"/>
      <c r="L12" s="267"/>
      <c r="M12" s="20" t="s">
        <v>684</v>
      </c>
      <c r="N12" s="79" t="s">
        <v>1058</v>
      </c>
      <c r="O12" s="266"/>
      <c r="P12" s="20"/>
      <c r="Q12" s="267"/>
      <c r="R12" s="17" t="s">
        <v>1010</v>
      </c>
      <c r="S12" s="79" t="s">
        <v>664</v>
      </c>
      <c r="T12" s="201"/>
      <c r="U12" s="5"/>
      <c r="V12" s="5"/>
      <c r="W12" s="169"/>
      <c r="X12" s="31"/>
      <c r="Y12" s="96"/>
      <c r="Z12" s="96"/>
      <c r="AA12" s="96"/>
      <c r="AB12" s="96"/>
      <c r="AC12" s="96"/>
      <c r="AD12" s="96"/>
      <c r="AE12" s="146"/>
    </row>
    <row r="13" spans="2:31" ht="17.25" customHeight="1">
      <c r="B13" s="195"/>
      <c r="C13" s="20" t="s">
        <v>992</v>
      </c>
      <c r="D13" s="20" t="s">
        <v>45</v>
      </c>
      <c r="E13" s="266"/>
      <c r="F13" s="20"/>
      <c r="G13" s="267"/>
      <c r="H13" s="23" t="s">
        <v>973</v>
      </c>
      <c r="I13" s="20" t="s">
        <v>66</v>
      </c>
      <c r="J13" s="266"/>
      <c r="K13" s="271"/>
      <c r="L13" s="23"/>
      <c r="M13" s="79" t="s">
        <v>367</v>
      </c>
      <c r="N13" s="79" t="s">
        <v>493</v>
      </c>
      <c r="O13" s="266"/>
      <c r="P13" s="20"/>
      <c r="Q13" s="267"/>
      <c r="R13" s="17" t="s">
        <v>989</v>
      </c>
      <c r="S13" s="17" t="s">
        <v>723</v>
      </c>
      <c r="T13" s="201"/>
      <c r="U13" s="5"/>
      <c r="V13" s="5"/>
      <c r="W13" s="165"/>
      <c r="X13" s="31"/>
      <c r="Y13" s="96"/>
      <c r="Z13" s="96"/>
      <c r="AA13" s="96"/>
      <c r="AB13" s="96"/>
      <c r="AC13" s="96"/>
      <c r="AD13" s="96"/>
      <c r="AE13" s="146"/>
    </row>
    <row r="14" spans="2:31" ht="17.25" customHeight="1">
      <c r="B14" s="195"/>
      <c r="C14" s="23" t="s">
        <v>988</v>
      </c>
      <c r="D14" s="23" t="s">
        <v>46</v>
      </c>
      <c r="E14" s="266"/>
      <c r="F14" s="20"/>
      <c r="G14" s="267"/>
      <c r="H14" s="306" t="s">
        <v>800</v>
      </c>
      <c r="I14" s="79" t="s">
        <v>647</v>
      </c>
      <c r="J14" s="266"/>
      <c r="K14" s="20"/>
      <c r="L14" s="268"/>
      <c r="M14" s="23" t="s">
        <v>373</v>
      </c>
      <c r="N14" s="79" t="s">
        <v>1048</v>
      </c>
      <c r="O14" s="266"/>
      <c r="P14" s="22"/>
      <c r="Q14" s="267"/>
      <c r="R14" s="17" t="s">
        <v>951</v>
      </c>
      <c r="S14" s="23" t="s">
        <v>758</v>
      </c>
      <c r="T14" s="201"/>
      <c r="U14" s="5"/>
      <c r="V14" s="5"/>
      <c r="W14" s="169"/>
      <c r="X14" s="31"/>
      <c r="Y14" s="96"/>
      <c r="Z14" s="96"/>
      <c r="AA14" s="96"/>
      <c r="AB14" s="96"/>
      <c r="AC14" s="96"/>
      <c r="AD14" s="96"/>
      <c r="AE14" s="146"/>
    </row>
    <row r="15" spans="2:31" ht="17.25" customHeight="1">
      <c r="B15" s="195"/>
      <c r="C15" s="79" t="s">
        <v>981</v>
      </c>
      <c r="D15" s="6" t="s">
        <v>1121</v>
      </c>
      <c r="E15" s="266"/>
      <c r="F15" s="20"/>
      <c r="G15" s="267"/>
      <c r="H15" s="78" t="s">
        <v>795</v>
      </c>
      <c r="I15" s="79" t="s">
        <v>754</v>
      </c>
      <c r="J15" s="266"/>
      <c r="K15" s="20"/>
      <c r="L15" s="267"/>
      <c r="M15" s="17" t="s">
        <v>856</v>
      </c>
      <c r="N15" s="20" t="s">
        <v>762</v>
      </c>
      <c r="O15" s="266"/>
      <c r="P15" s="20"/>
      <c r="Q15" s="267"/>
      <c r="R15" s="6" t="s">
        <v>673</v>
      </c>
      <c r="S15" s="23" t="s">
        <v>671</v>
      </c>
      <c r="T15" s="201"/>
      <c r="U15" s="5"/>
      <c r="V15" s="5"/>
      <c r="W15" s="169"/>
      <c r="X15" s="31"/>
      <c r="Y15" s="96"/>
      <c r="Z15" s="96"/>
      <c r="AA15" s="96"/>
      <c r="AB15" s="96"/>
      <c r="AC15" s="96"/>
      <c r="AD15" s="96"/>
      <c r="AE15" s="146"/>
    </row>
    <row r="16" spans="2:31" ht="17.25" customHeight="1">
      <c r="B16" s="195"/>
      <c r="C16" s="23" t="s">
        <v>707</v>
      </c>
      <c r="D16" s="79" t="s">
        <v>1119</v>
      </c>
      <c r="E16" s="266"/>
      <c r="F16" s="20"/>
      <c r="G16" s="267"/>
      <c r="H16" s="79" t="s">
        <v>1028</v>
      </c>
      <c r="I16" s="23" t="s">
        <v>184</v>
      </c>
      <c r="J16" s="266"/>
      <c r="K16" s="20"/>
      <c r="L16" s="267"/>
      <c r="M16" s="24" t="s">
        <v>509</v>
      </c>
      <c r="N16" s="17" t="s">
        <v>1037</v>
      </c>
      <c r="O16" s="266"/>
      <c r="P16" s="20"/>
      <c r="Q16" s="267"/>
      <c r="R16" s="23" t="s">
        <v>371</v>
      </c>
      <c r="S16" s="17" t="s">
        <v>1110</v>
      </c>
      <c r="T16" s="201"/>
      <c r="U16" s="5"/>
      <c r="V16" s="5"/>
      <c r="W16" s="169"/>
      <c r="X16" s="31"/>
      <c r="Y16" s="96"/>
      <c r="Z16" s="96"/>
      <c r="AA16" s="96"/>
      <c r="AB16" s="96"/>
      <c r="AC16" s="96"/>
      <c r="AD16" s="96"/>
      <c r="AE16" s="146"/>
    </row>
    <row r="17" spans="2:31" ht="17.25" customHeight="1">
      <c r="B17" s="195"/>
      <c r="C17" s="79" t="s">
        <v>1136</v>
      </c>
      <c r="D17" s="20" t="s">
        <v>48</v>
      </c>
      <c r="E17" s="266"/>
      <c r="F17" s="20"/>
      <c r="G17" s="267"/>
      <c r="H17" s="20" t="s">
        <v>828</v>
      </c>
      <c r="I17" s="6" t="s">
        <v>1066</v>
      </c>
      <c r="J17" s="266"/>
      <c r="K17" s="20"/>
      <c r="L17" s="267"/>
      <c r="M17" s="79" t="s">
        <v>984</v>
      </c>
      <c r="N17" s="24" t="s">
        <v>198</v>
      </c>
      <c r="O17" s="266"/>
      <c r="P17" s="20"/>
      <c r="Q17" s="267"/>
      <c r="R17" s="280" t="s">
        <v>859</v>
      </c>
      <c r="S17" s="20" t="s">
        <v>115</v>
      </c>
      <c r="T17" s="201"/>
      <c r="U17" s="5"/>
      <c r="V17" s="5"/>
      <c r="W17" s="169"/>
      <c r="X17" s="31"/>
      <c r="Y17" s="96"/>
      <c r="Z17" s="96"/>
      <c r="AA17" s="96"/>
      <c r="AB17" s="96"/>
      <c r="AC17" s="96"/>
      <c r="AD17" s="96"/>
      <c r="AE17" s="146"/>
    </row>
    <row r="18" spans="2:31" ht="17.25" customHeight="1">
      <c r="B18" s="195"/>
      <c r="C18" s="79" t="s">
        <v>300</v>
      </c>
      <c r="D18" s="79" t="s">
        <v>759</v>
      </c>
      <c r="E18" s="266"/>
      <c r="F18" s="20"/>
      <c r="G18" s="267"/>
      <c r="H18" s="272" t="s">
        <v>965</v>
      </c>
      <c r="I18" s="79" t="s">
        <v>634</v>
      </c>
      <c r="J18" s="266"/>
      <c r="K18" s="20"/>
      <c r="L18" s="267"/>
      <c r="M18" s="264" t="s">
        <v>393</v>
      </c>
      <c r="N18" s="78" t="s">
        <v>1067</v>
      </c>
      <c r="O18" s="266"/>
      <c r="P18" s="20"/>
      <c r="Q18" s="267"/>
      <c r="R18" s="20" t="s">
        <v>980</v>
      </c>
      <c r="S18" s="17" t="s">
        <v>770</v>
      </c>
      <c r="T18" s="201"/>
      <c r="U18" s="5"/>
      <c r="V18" s="5"/>
      <c r="W18" s="23"/>
      <c r="X18" s="31"/>
      <c r="Y18" s="96"/>
      <c r="Z18" s="96"/>
      <c r="AA18" s="96"/>
      <c r="AB18" s="96"/>
      <c r="AC18" s="96"/>
      <c r="AD18" s="96"/>
      <c r="AE18" s="146"/>
    </row>
    <row r="19" spans="2:31" ht="17.25" customHeight="1">
      <c r="B19" s="195"/>
      <c r="C19" s="79" t="s">
        <v>301</v>
      </c>
      <c r="D19" s="21" t="s">
        <v>789</v>
      </c>
      <c r="E19" s="266"/>
      <c r="F19" s="20"/>
      <c r="G19" s="267"/>
      <c r="H19" s="20" t="s">
        <v>827</v>
      </c>
      <c r="I19" s="20" t="s">
        <v>68</v>
      </c>
      <c r="J19" s="266"/>
      <c r="K19" s="20"/>
      <c r="L19" s="267"/>
      <c r="M19" s="79" t="s">
        <v>1135</v>
      </c>
      <c r="N19" s="79" t="s">
        <v>1154</v>
      </c>
      <c r="O19" s="266"/>
      <c r="P19" s="20"/>
      <c r="Q19" s="267"/>
      <c r="R19" s="23" t="s">
        <v>372</v>
      </c>
      <c r="S19" s="17" t="s">
        <v>700</v>
      </c>
      <c r="T19" s="201"/>
      <c r="U19" s="5"/>
      <c r="V19" s="5"/>
      <c r="W19" s="23"/>
      <c r="X19" s="31"/>
      <c r="Y19" s="96"/>
      <c r="Z19" s="96"/>
      <c r="AA19" s="96"/>
      <c r="AB19" s="96"/>
      <c r="AC19" s="96"/>
      <c r="AD19" s="96"/>
      <c r="AE19" s="146"/>
    </row>
    <row r="20" spans="2:31" ht="17.25" customHeight="1">
      <c r="B20" s="195"/>
      <c r="C20" s="23"/>
      <c r="D20" s="20" t="s">
        <v>52</v>
      </c>
      <c r="E20" s="266"/>
      <c r="F20" s="20"/>
      <c r="G20" s="267"/>
      <c r="H20" s="79" t="s">
        <v>966</v>
      </c>
      <c r="I20" s="306" t="s">
        <v>749</v>
      </c>
      <c r="J20" s="266"/>
      <c r="K20" s="20"/>
      <c r="L20" s="267"/>
      <c r="M20" s="79" t="s">
        <v>811</v>
      </c>
      <c r="N20" s="79" t="s">
        <v>1055</v>
      </c>
      <c r="O20" s="266"/>
      <c r="P20" s="20"/>
      <c r="Q20" s="267"/>
      <c r="R20" s="6"/>
      <c r="S20" s="17" t="s">
        <v>657</v>
      </c>
      <c r="T20" s="201"/>
      <c r="U20" s="5"/>
      <c r="V20" s="5"/>
      <c r="W20" s="23"/>
      <c r="X20" s="31"/>
      <c r="Y20" s="96"/>
      <c r="Z20" s="96"/>
      <c r="AA20" s="96"/>
      <c r="AB20" s="96"/>
      <c r="AC20" s="96"/>
      <c r="AD20" s="96"/>
      <c r="AE20" s="146"/>
    </row>
    <row r="21" spans="2:31" ht="17.25" customHeight="1">
      <c r="B21" s="195"/>
      <c r="C21" s="23"/>
      <c r="D21" s="78" t="s">
        <v>751</v>
      </c>
      <c r="E21" s="266"/>
      <c r="F21" s="20"/>
      <c r="G21" s="267"/>
      <c r="H21" s="20" t="s">
        <v>304</v>
      </c>
      <c r="J21" s="266"/>
      <c r="K21" s="20"/>
      <c r="L21" s="267"/>
      <c r="M21" s="23" t="s">
        <v>344</v>
      </c>
      <c r="O21" s="266"/>
      <c r="P21" s="20"/>
      <c r="Q21" s="267"/>
      <c r="S21" s="23" t="s">
        <v>674</v>
      </c>
      <c r="T21" s="201"/>
      <c r="U21" s="5"/>
      <c r="V21" s="5"/>
      <c r="W21" s="23"/>
      <c r="X21" s="31"/>
      <c r="Y21" s="96"/>
      <c r="Z21" s="96"/>
      <c r="AA21" s="96"/>
      <c r="AB21" s="96"/>
      <c r="AC21" s="96"/>
      <c r="AD21" s="96"/>
      <c r="AE21" s="146"/>
    </row>
    <row r="22" spans="2:31" ht="17.25" customHeight="1">
      <c r="B22" s="195"/>
      <c r="C22" s="79"/>
      <c r="D22" s="23" t="s">
        <v>56</v>
      </c>
      <c r="E22" s="266"/>
      <c r="F22" s="20"/>
      <c r="G22" s="267"/>
      <c r="H22" s="20" t="s">
        <v>305</v>
      </c>
      <c r="I22" s="23"/>
      <c r="J22" s="266"/>
      <c r="K22" s="20"/>
      <c r="L22" s="267"/>
      <c r="M22" s="79" t="s">
        <v>1027</v>
      </c>
      <c r="N22" s="23"/>
      <c r="O22" s="266"/>
      <c r="P22" s="22"/>
      <c r="Q22" s="267"/>
      <c r="R22" s="23"/>
      <c r="S22" s="6" t="s">
        <v>781</v>
      </c>
      <c r="T22" s="201"/>
      <c r="U22" s="5"/>
      <c r="V22" s="5"/>
      <c r="W22" s="24"/>
      <c r="X22" s="31"/>
      <c r="Y22" s="96"/>
      <c r="Z22" s="96"/>
      <c r="AA22" s="96"/>
      <c r="AB22" s="96"/>
      <c r="AC22" s="96"/>
      <c r="AD22" s="96"/>
      <c r="AE22" s="146"/>
    </row>
    <row r="23" spans="2:31" ht="17.25" customHeight="1">
      <c r="B23" s="195"/>
      <c r="C23" s="20"/>
      <c r="D23" s="21" t="s">
        <v>764</v>
      </c>
      <c r="E23" s="266"/>
      <c r="F23" s="20"/>
      <c r="G23" s="267"/>
      <c r="I23" s="20"/>
      <c r="J23" s="266"/>
      <c r="K23" s="20"/>
      <c r="L23" s="267"/>
      <c r="M23" s="23" t="s">
        <v>327</v>
      </c>
      <c r="N23" s="79"/>
      <c r="O23" s="266"/>
      <c r="P23" s="20"/>
      <c r="Q23" s="267"/>
      <c r="R23" s="20"/>
      <c r="S23" s="17" t="s">
        <v>1050</v>
      </c>
      <c r="T23" s="201"/>
      <c r="U23" s="5"/>
      <c r="V23" s="5"/>
      <c r="W23" s="24"/>
      <c r="X23" s="31"/>
      <c r="Y23" s="96"/>
      <c r="Z23" s="96"/>
      <c r="AA23" s="96"/>
      <c r="AB23" s="96"/>
      <c r="AC23" s="96"/>
      <c r="AD23" s="96"/>
      <c r="AE23" s="146"/>
    </row>
    <row r="24" spans="2:31" ht="17.25" customHeight="1">
      <c r="B24" s="195"/>
      <c r="C24" s="23"/>
      <c r="D24" s="21" t="s">
        <v>1070</v>
      </c>
      <c r="E24" s="266"/>
      <c r="F24" s="20"/>
      <c r="G24" s="267"/>
      <c r="J24" s="266"/>
      <c r="K24" s="20"/>
      <c r="L24" s="267"/>
      <c r="M24" s="79" t="s">
        <v>1029</v>
      </c>
      <c r="O24" s="266"/>
      <c r="P24" s="20"/>
      <c r="Q24" s="267"/>
      <c r="T24" s="201"/>
      <c r="U24" s="5"/>
      <c r="V24" s="5"/>
      <c r="W24" s="20"/>
      <c r="X24" s="31"/>
      <c r="Y24" s="96"/>
      <c r="Z24" s="96"/>
      <c r="AA24" s="96"/>
      <c r="AB24" s="96"/>
      <c r="AC24" s="96"/>
      <c r="AD24" s="96"/>
      <c r="AE24" s="146"/>
    </row>
    <row r="25" spans="2:31" ht="17.25" customHeight="1">
      <c r="B25" s="195"/>
      <c r="C25" s="39"/>
      <c r="D25" s="39"/>
      <c r="E25" s="16"/>
      <c r="F25" s="10"/>
      <c r="G25" s="12"/>
      <c r="H25" s="33"/>
      <c r="I25" s="33"/>
      <c r="J25" s="16"/>
      <c r="K25" s="10"/>
      <c r="L25" s="12"/>
      <c r="M25" s="33"/>
      <c r="N25" s="33"/>
      <c r="O25" s="16"/>
      <c r="P25" s="10"/>
      <c r="Q25" s="12"/>
      <c r="R25" s="32"/>
      <c r="S25" s="39"/>
      <c r="T25" s="201"/>
      <c r="U25" s="5"/>
      <c r="V25" s="5"/>
      <c r="W25" s="20"/>
      <c r="X25" s="31"/>
      <c r="Y25" s="96"/>
      <c r="Z25" s="96"/>
      <c r="AA25" s="96"/>
      <c r="AB25" s="96"/>
      <c r="AC25" s="96"/>
      <c r="AD25" s="96"/>
      <c r="AE25" s="146"/>
    </row>
    <row r="26" spans="2:31" ht="17.25" customHeight="1">
      <c r="B26" s="202"/>
      <c r="C26" s="25"/>
      <c r="D26" s="26"/>
      <c r="E26" s="203"/>
      <c r="F26" s="199"/>
      <c r="G26" s="202"/>
      <c r="H26" s="44" t="s">
        <v>1192</v>
      </c>
      <c r="I26" s="29" t="s">
        <v>716</v>
      </c>
      <c r="J26" s="203"/>
      <c r="K26" s="199"/>
      <c r="L26" s="202"/>
      <c r="M26" s="44" t="s">
        <v>3176</v>
      </c>
      <c r="N26" s="251" t="s">
        <v>1193</v>
      </c>
      <c r="O26" s="209"/>
      <c r="P26" s="25"/>
      <c r="Q26" s="210"/>
      <c r="R26" s="30" t="s">
        <v>3170</v>
      </c>
      <c r="S26" s="251" t="s">
        <v>3163</v>
      </c>
      <c r="T26" s="204"/>
      <c r="U26" s="5"/>
      <c r="V26" s="5"/>
      <c r="W26" s="23"/>
      <c r="X26" s="31"/>
      <c r="Y26" s="96"/>
      <c r="Z26" s="96"/>
      <c r="AA26" s="96"/>
      <c r="AB26" s="96"/>
      <c r="AC26" s="96"/>
      <c r="AD26" s="96"/>
      <c r="AE26" s="146"/>
    </row>
    <row r="27" spans="2:31" ht="17.25" customHeight="1">
      <c r="B27" s="198"/>
      <c r="C27" s="36"/>
      <c r="D27" s="36"/>
      <c r="E27" s="196"/>
      <c r="F27" s="193"/>
      <c r="G27" s="198"/>
      <c r="H27" s="44"/>
      <c r="J27" s="196"/>
      <c r="K27" s="193"/>
      <c r="L27" s="198"/>
      <c r="M27" s="25" t="s">
        <v>3177</v>
      </c>
      <c r="N27" s="255"/>
      <c r="O27" s="211"/>
      <c r="P27" s="36"/>
      <c r="Q27" s="212"/>
      <c r="R27" s="30"/>
      <c r="S27" s="213"/>
      <c r="T27" s="196"/>
      <c r="U27" s="5"/>
      <c r="V27" s="5"/>
      <c r="W27" s="23"/>
      <c r="X27" s="31"/>
      <c r="Y27" s="96"/>
      <c r="Z27" s="96"/>
      <c r="AA27" s="96"/>
      <c r="AB27" s="96"/>
      <c r="AC27" s="96"/>
      <c r="AD27" s="96"/>
      <c r="AE27" s="146"/>
    </row>
    <row r="28" spans="2:31" ht="17.25" customHeight="1">
      <c r="B28" s="205"/>
      <c r="C28" s="28"/>
      <c r="D28" s="28"/>
      <c r="E28" s="206"/>
      <c r="F28" s="193"/>
      <c r="G28" s="205"/>
      <c r="I28" s="27"/>
      <c r="J28" s="206"/>
      <c r="K28" s="193"/>
      <c r="L28" s="205"/>
      <c r="M28" s="44"/>
      <c r="N28" s="80"/>
      <c r="O28" s="214"/>
      <c r="P28" s="36"/>
      <c r="Q28" s="215"/>
      <c r="R28" s="30" t="s">
        <v>3164</v>
      </c>
      <c r="S28" s="73" t="s">
        <v>1743</v>
      </c>
      <c r="T28" s="206"/>
      <c r="U28" s="5"/>
      <c r="V28" s="5"/>
      <c r="W28" s="23"/>
      <c r="X28" s="31"/>
      <c r="Y28" s="96"/>
      <c r="Z28" s="96"/>
      <c r="AA28" s="96"/>
      <c r="AB28" s="96"/>
      <c r="AC28" s="96"/>
      <c r="AD28" s="96"/>
      <c r="AE28" s="146"/>
    </row>
    <row r="29" spans="2:31" ht="17.25" customHeight="1">
      <c r="B29" s="364" t="s">
        <v>487</v>
      </c>
      <c r="C29" s="364"/>
      <c r="D29" s="364"/>
      <c r="E29" s="364"/>
      <c r="F29" s="364"/>
      <c r="G29" s="364"/>
      <c r="H29" s="364"/>
      <c r="I29" s="364"/>
      <c r="J29" s="364"/>
      <c r="K29" s="364"/>
      <c r="L29" s="364"/>
      <c r="M29" s="364"/>
      <c r="N29" s="364"/>
      <c r="O29" s="364"/>
      <c r="P29" s="364"/>
      <c r="Q29" s="364"/>
      <c r="R29" s="364"/>
      <c r="S29" s="364"/>
      <c r="T29" s="364"/>
      <c r="U29" s="18"/>
      <c r="V29" s="5"/>
      <c r="W29" s="23"/>
      <c r="X29" s="31"/>
      <c r="Y29" s="96"/>
      <c r="Z29" s="96"/>
      <c r="AA29" s="96"/>
      <c r="AB29" s="96"/>
      <c r="AC29" s="96"/>
      <c r="AD29" s="96"/>
      <c r="AE29" s="146"/>
    </row>
    <row r="30" spans="2:31" ht="17.25" customHeight="1">
      <c r="B30" s="191"/>
      <c r="C30" s="199"/>
      <c r="D30" s="199"/>
      <c r="E30" s="199"/>
      <c r="F30" s="199"/>
      <c r="G30" s="199"/>
      <c r="H30" s="199"/>
      <c r="I30" s="199"/>
      <c r="J30" s="199"/>
      <c r="K30" s="199"/>
      <c r="L30" s="199"/>
      <c r="M30" s="199"/>
      <c r="N30" s="199"/>
      <c r="O30" s="199"/>
      <c r="P30" s="199"/>
      <c r="Q30" s="199"/>
      <c r="R30" s="207"/>
      <c r="S30" s="207"/>
      <c r="T30" s="193"/>
      <c r="U30" s="18"/>
      <c r="V30" s="5"/>
      <c r="W30" s="23"/>
      <c r="X30" s="31"/>
      <c r="Y30" s="96"/>
      <c r="Z30" s="96"/>
      <c r="AA30" s="96"/>
      <c r="AB30" s="96"/>
      <c r="AC30" s="96"/>
      <c r="AD30" s="96"/>
      <c r="AE30" s="146"/>
    </row>
    <row r="31" spans="2:31" ht="17.25" customHeight="1">
      <c r="B31" s="386" t="str">
        <f>+"CINCINNATI REDS  ("&amp;COUNTA(C32:D51)&amp;")"</f>
        <v>CINCINNATI REDS  (33)</v>
      </c>
      <c r="C31" s="386"/>
      <c r="D31" s="386"/>
      <c r="E31" s="386"/>
      <c r="F31" s="194"/>
      <c r="G31" s="387" t="str">
        <f>+"MILWAUKEE BREWERS  ("&amp;COUNTA(H32:I51)&amp;")"</f>
        <v>MILWAUKEE BREWERS  (34)</v>
      </c>
      <c r="H31" s="387"/>
      <c r="I31" s="387"/>
      <c r="J31" s="387"/>
      <c r="K31" s="194"/>
      <c r="L31" s="388" t="str">
        <f>+"PITTSBURGH PIRATES  ("&amp;COUNTA(M32:N51)&amp;")"</f>
        <v>PITTSBURGH PIRATES  (31)</v>
      </c>
      <c r="M31" s="388"/>
      <c r="N31" s="388"/>
      <c r="O31" s="388"/>
      <c r="P31" s="194"/>
      <c r="Q31" s="386" t="str">
        <f>+"ST. LOUIS CARDINALS  ("&amp;COUNTA(R32:S51)&amp;")"</f>
        <v>ST. LOUIS CARDINALS  (33)</v>
      </c>
      <c r="R31" s="386"/>
      <c r="S31" s="386"/>
      <c r="T31" s="386"/>
      <c r="U31" s="18"/>
      <c r="V31" s="5"/>
      <c r="W31" s="20"/>
      <c r="X31" s="31"/>
      <c r="Y31" s="96"/>
      <c r="Z31" s="96"/>
      <c r="AA31" s="96"/>
      <c r="AB31" s="96"/>
      <c r="AC31" s="96"/>
      <c r="AD31" s="96"/>
      <c r="AE31" s="146"/>
    </row>
    <row r="32" spans="2:31" ht="17.25" customHeight="1">
      <c r="B32" s="195"/>
      <c r="C32" s="6" t="s">
        <v>315</v>
      </c>
      <c r="D32" s="22" t="s">
        <v>98</v>
      </c>
      <c r="E32" s="266"/>
      <c r="F32" s="20"/>
      <c r="G32" s="267"/>
      <c r="H32" s="20" t="s">
        <v>821</v>
      </c>
      <c r="I32" s="6" t="s">
        <v>646</v>
      </c>
      <c r="J32" s="266"/>
      <c r="K32" s="20"/>
      <c r="L32" s="267"/>
      <c r="M32" s="23" t="s">
        <v>328</v>
      </c>
      <c r="N32" s="79" t="s">
        <v>1140</v>
      </c>
      <c r="O32" s="273"/>
      <c r="P32" s="20"/>
      <c r="Q32" s="267"/>
      <c r="R32" s="23" t="s">
        <v>334</v>
      </c>
      <c r="S32" s="23" t="s">
        <v>133</v>
      </c>
      <c r="T32" s="201"/>
      <c r="U32" s="18"/>
      <c r="V32" s="5"/>
      <c r="W32" s="23"/>
      <c r="X32" s="31"/>
      <c r="Y32" s="96"/>
      <c r="Z32" s="96"/>
      <c r="AA32" s="96"/>
      <c r="AB32" s="96"/>
      <c r="AC32" s="96"/>
      <c r="AD32" s="96"/>
      <c r="AE32" s="146"/>
    </row>
    <row r="33" spans="2:31" ht="17.25" customHeight="1">
      <c r="B33" s="195"/>
      <c r="C33" s="6" t="s">
        <v>823</v>
      </c>
      <c r="D33" s="264" t="s">
        <v>1114</v>
      </c>
      <c r="E33" s="266"/>
      <c r="F33" s="20"/>
      <c r="G33" s="267"/>
      <c r="H33" s="20" t="s">
        <v>982</v>
      </c>
      <c r="I33" s="24" t="s">
        <v>1168</v>
      </c>
      <c r="J33" s="266"/>
      <c r="K33" s="20"/>
      <c r="L33" s="267"/>
      <c r="M33" s="23" t="s">
        <v>960</v>
      </c>
      <c r="N33" s="79" t="s">
        <v>489</v>
      </c>
      <c r="O33" s="266"/>
      <c r="P33" s="20"/>
      <c r="Q33" s="267"/>
      <c r="R33" s="23" t="s">
        <v>364</v>
      </c>
      <c r="S33" s="24" t="s">
        <v>134</v>
      </c>
      <c r="T33" s="201"/>
      <c r="U33" s="18"/>
      <c r="V33" s="5"/>
      <c r="W33" s="23"/>
      <c r="X33" s="31"/>
      <c r="Y33" s="96"/>
      <c r="Z33" s="96"/>
      <c r="AA33" s="96"/>
      <c r="AB33" s="96"/>
      <c r="AC33" s="96"/>
      <c r="AD33" s="96"/>
      <c r="AE33" s="146"/>
    </row>
    <row r="34" spans="2:31" ht="17.25" customHeight="1">
      <c r="B34" s="195"/>
      <c r="C34" s="6" t="s">
        <v>1164</v>
      </c>
      <c r="D34" s="24" t="s">
        <v>99</v>
      </c>
      <c r="E34" s="266"/>
      <c r="F34" s="20"/>
      <c r="G34" s="267"/>
      <c r="H34" s="274" t="s">
        <v>321</v>
      </c>
      <c r="I34" s="23" t="s">
        <v>109</v>
      </c>
      <c r="J34" s="266"/>
      <c r="K34" s="20"/>
      <c r="L34" s="267"/>
      <c r="M34" s="6" t="s">
        <v>681</v>
      </c>
      <c r="N34" s="23" t="s">
        <v>488</v>
      </c>
      <c r="O34" s="266"/>
      <c r="P34" s="22"/>
      <c r="Q34" s="268"/>
      <c r="R34" s="38" t="s">
        <v>971</v>
      </c>
      <c r="S34" s="20" t="s">
        <v>135</v>
      </c>
      <c r="T34" s="201"/>
      <c r="U34" s="18"/>
      <c r="V34" s="5"/>
      <c r="W34" s="23"/>
      <c r="X34" s="31"/>
      <c r="Y34" s="96"/>
      <c r="Z34" s="96"/>
      <c r="AA34" s="96"/>
      <c r="AB34" s="96"/>
      <c r="AC34" s="96"/>
      <c r="AD34" s="96"/>
      <c r="AE34" s="146"/>
    </row>
    <row r="35" spans="2:31" ht="17.25" customHeight="1">
      <c r="B35" s="195"/>
      <c r="C35" s="22" t="s">
        <v>995</v>
      </c>
      <c r="D35" s="307" t="s">
        <v>101</v>
      </c>
      <c r="E35" s="266"/>
      <c r="F35" s="20"/>
      <c r="G35" s="267"/>
      <c r="H35" s="23" t="s">
        <v>1751</v>
      </c>
      <c r="I35" s="24" t="s">
        <v>74</v>
      </c>
      <c r="J35" s="266"/>
      <c r="K35" s="20"/>
      <c r="L35" s="267"/>
      <c r="M35" s="23" t="s">
        <v>663</v>
      </c>
      <c r="N35" s="23" t="s">
        <v>122</v>
      </c>
      <c r="O35" s="266"/>
      <c r="P35" s="20"/>
      <c r="Q35" s="267"/>
      <c r="R35" s="6" t="s">
        <v>307</v>
      </c>
      <c r="S35" s="20" t="s">
        <v>1081</v>
      </c>
      <c r="T35" s="201"/>
      <c r="U35" s="18"/>
      <c r="V35" s="5"/>
      <c r="W35" s="23"/>
      <c r="X35" s="31"/>
      <c r="Y35" s="96"/>
      <c r="Z35" s="96"/>
      <c r="AA35" s="96"/>
      <c r="AB35" s="96"/>
      <c r="AC35" s="96"/>
      <c r="AD35" s="96"/>
      <c r="AE35" s="146"/>
    </row>
    <row r="36" spans="2:31" ht="17.25" customHeight="1">
      <c r="B36" s="195"/>
      <c r="C36" s="23" t="s">
        <v>1026</v>
      </c>
      <c r="D36" s="20" t="s">
        <v>102</v>
      </c>
      <c r="E36" s="266"/>
      <c r="F36" s="20"/>
      <c r="G36" s="267"/>
      <c r="H36" s="6" t="s">
        <v>1139</v>
      </c>
      <c r="I36" s="20" t="s">
        <v>111</v>
      </c>
      <c r="J36" s="266"/>
      <c r="K36" s="20"/>
      <c r="L36" s="267"/>
      <c r="M36" s="23" t="s">
        <v>329</v>
      </c>
      <c r="N36" s="6" t="s">
        <v>123</v>
      </c>
      <c r="O36" s="266"/>
      <c r="P36" s="20"/>
      <c r="Q36" s="267"/>
      <c r="R36" s="17" t="s">
        <v>679</v>
      </c>
      <c r="S36" s="17" t="s">
        <v>136</v>
      </c>
      <c r="T36" s="201"/>
      <c r="U36" s="18"/>
      <c r="V36" s="5"/>
      <c r="W36" s="23"/>
      <c r="X36" s="31"/>
      <c r="Y36" s="96"/>
      <c r="Z36" s="96"/>
      <c r="AA36" s="96"/>
      <c r="AB36" s="96"/>
      <c r="AC36" s="96"/>
      <c r="AD36" s="96"/>
      <c r="AE36" s="146"/>
    </row>
    <row r="37" spans="2:31" ht="17.25" customHeight="1">
      <c r="B37" s="195"/>
      <c r="C37" s="6" t="s">
        <v>708</v>
      </c>
      <c r="D37" s="20" t="s">
        <v>1089</v>
      </c>
      <c r="E37" s="266"/>
      <c r="F37" s="20"/>
      <c r="G37" s="267"/>
      <c r="H37" s="23" t="s">
        <v>986</v>
      </c>
      <c r="I37" s="6" t="s">
        <v>1760</v>
      </c>
      <c r="J37" s="266"/>
      <c r="K37" s="20"/>
      <c r="L37" s="267"/>
      <c r="M37" s="274" t="s">
        <v>330</v>
      </c>
      <c r="N37" s="264" t="s">
        <v>702</v>
      </c>
      <c r="O37" s="266"/>
      <c r="P37" s="20"/>
      <c r="Q37" s="267"/>
      <c r="R37" s="17" t="s">
        <v>490</v>
      </c>
      <c r="S37" s="24" t="s">
        <v>138</v>
      </c>
      <c r="T37" s="201"/>
      <c r="U37" s="18"/>
      <c r="V37" s="5"/>
      <c r="W37" s="23"/>
      <c r="X37" s="31"/>
      <c r="Y37" s="96"/>
      <c r="Z37" s="96"/>
      <c r="AA37" s="96"/>
      <c r="AB37" s="96"/>
      <c r="AC37" s="96"/>
      <c r="AD37" s="96"/>
      <c r="AE37" s="146"/>
    </row>
    <row r="38" spans="2:31" ht="17.25" customHeight="1">
      <c r="B38" s="195"/>
      <c r="C38" s="24" t="s">
        <v>820</v>
      </c>
      <c r="D38" s="23" t="s">
        <v>1038</v>
      </c>
      <c r="E38" s="266"/>
      <c r="F38" s="20"/>
      <c r="G38" s="267"/>
      <c r="H38" s="6" t="s">
        <v>1000</v>
      </c>
      <c r="I38" s="6" t="s">
        <v>112</v>
      </c>
      <c r="J38" s="266"/>
      <c r="K38" s="20"/>
      <c r="L38" s="267"/>
      <c r="M38" s="23" t="s">
        <v>1169</v>
      </c>
      <c r="N38" s="23" t="s">
        <v>125</v>
      </c>
      <c r="O38" s="266"/>
      <c r="P38" s="20"/>
      <c r="Q38" s="267"/>
      <c r="R38" s="17" t="s">
        <v>806</v>
      </c>
      <c r="S38" s="17" t="s">
        <v>768</v>
      </c>
      <c r="T38" s="201"/>
      <c r="U38" s="18"/>
      <c r="V38" s="5"/>
      <c r="W38" s="23"/>
      <c r="X38" s="31"/>
      <c r="Y38" s="96"/>
      <c r="Z38" s="96"/>
      <c r="AA38" s="96"/>
      <c r="AB38" s="96"/>
      <c r="AC38" s="96"/>
      <c r="AD38" s="96"/>
      <c r="AE38" s="146"/>
    </row>
    <row r="39" spans="2:31" ht="17.25" customHeight="1">
      <c r="B39" s="195"/>
      <c r="C39" s="24" t="s">
        <v>316</v>
      </c>
      <c r="D39" s="79" t="s">
        <v>1041</v>
      </c>
      <c r="E39" s="266"/>
      <c r="F39" s="20"/>
      <c r="G39" s="267"/>
      <c r="H39" s="264" t="s">
        <v>1167</v>
      </c>
      <c r="I39" s="24" t="s">
        <v>163</v>
      </c>
      <c r="J39" s="266"/>
      <c r="K39" s="20"/>
      <c r="L39" s="267"/>
      <c r="M39" s="23" t="s">
        <v>797</v>
      </c>
      <c r="N39" s="23" t="s">
        <v>126</v>
      </c>
      <c r="O39" s="266"/>
      <c r="P39" s="20"/>
      <c r="Q39" s="267"/>
      <c r="R39" s="17" t="s">
        <v>970</v>
      </c>
      <c r="S39" s="23" t="s">
        <v>727</v>
      </c>
      <c r="T39" s="201"/>
      <c r="U39" s="18"/>
      <c r="V39" s="5"/>
      <c r="W39" s="23"/>
      <c r="X39" s="31"/>
      <c r="Y39" s="96"/>
      <c r="Z39" s="96"/>
      <c r="AA39" s="96"/>
      <c r="AB39" s="96"/>
      <c r="AC39" s="96"/>
      <c r="AD39" s="96"/>
      <c r="AE39" s="146"/>
    </row>
    <row r="40" spans="2:31" ht="17.25" customHeight="1">
      <c r="B40" s="195"/>
      <c r="C40" s="20" t="s">
        <v>317</v>
      </c>
      <c r="D40" s="6" t="s">
        <v>1090</v>
      </c>
      <c r="E40" s="266"/>
      <c r="F40" s="20"/>
      <c r="G40" s="267"/>
      <c r="H40" s="6" t="s">
        <v>322</v>
      </c>
      <c r="I40" s="38" t="s">
        <v>76</v>
      </c>
      <c r="J40" s="266"/>
      <c r="K40" s="20"/>
      <c r="L40" s="267"/>
      <c r="M40" s="6" t="s">
        <v>1036</v>
      </c>
      <c r="N40" s="20" t="s">
        <v>127</v>
      </c>
      <c r="O40" s="266"/>
      <c r="P40" s="22"/>
      <c r="Q40" s="268"/>
      <c r="R40" s="17" t="s">
        <v>830</v>
      </c>
      <c r="S40" s="23" t="s">
        <v>1127</v>
      </c>
      <c r="T40" s="201"/>
      <c r="U40" s="18"/>
      <c r="V40" s="5"/>
      <c r="W40" s="23"/>
      <c r="X40" s="31"/>
      <c r="Y40" s="96"/>
      <c r="Z40" s="96"/>
      <c r="AA40" s="96"/>
      <c r="AB40" s="96"/>
      <c r="AC40" s="96"/>
      <c r="AD40" s="96"/>
      <c r="AE40" s="146"/>
    </row>
    <row r="41" spans="2:31" ht="17.25" customHeight="1">
      <c r="B41" s="195"/>
      <c r="C41" s="20" t="s">
        <v>318</v>
      </c>
      <c r="D41" s="20" t="s">
        <v>104</v>
      </c>
      <c r="E41" s="266"/>
      <c r="F41" s="20"/>
      <c r="G41" s="267"/>
      <c r="H41" s="79" t="s">
        <v>353</v>
      </c>
      <c r="I41" s="6" t="s">
        <v>637</v>
      </c>
      <c r="J41" s="266"/>
      <c r="K41" s="20"/>
      <c r="L41" s="267"/>
      <c r="M41" s="23" t="s">
        <v>819</v>
      </c>
      <c r="N41" s="23" t="s">
        <v>877</v>
      </c>
      <c r="O41" s="266"/>
      <c r="P41" s="20"/>
      <c r="Q41" s="267"/>
      <c r="R41" s="17" t="s">
        <v>335</v>
      </c>
      <c r="S41" s="17" t="s">
        <v>1159</v>
      </c>
      <c r="T41" s="201"/>
      <c r="U41" s="18"/>
      <c r="V41" s="5"/>
      <c r="W41" s="23"/>
      <c r="X41" s="31"/>
      <c r="Y41" s="96"/>
      <c r="Z41" s="96"/>
      <c r="AA41" s="96"/>
      <c r="AB41" s="96"/>
      <c r="AC41" s="96"/>
      <c r="AD41" s="96"/>
      <c r="AE41" s="146"/>
    </row>
    <row r="42" spans="2:31" ht="17.25" customHeight="1">
      <c r="B42" s="195"/>
      <c r="C42" s="264" t="s">
        <v>1165</v>
      </c>
      <c r="D42" s="23" t="s">
        <v>210</v>
      </c>
      <c r="E42" s="266"/>
      <c r="F42" s="20"/>
      <c r="G42" s="267"/>
      <c r="H42" s="6" t="s">
        <v>798</v>
      </c>
      <c r="I42" s="6" t="s">
        <v>113</v>
      </c>
      <c r="J42" s="266"/>
      <c r="K42" s="20"/>
      <c r="L42" s="267"/>
      <c r="M42" s="23" t="s">
        <v>331</v>
      </c>
      <c r="N42" s="20" t="s">
        <v>745</v>
      </c>
      <c r="O42" s="266"/>
      <c r="P42" s="20"/>
      <c r="Q42" s="267"/>
      <c r="R42" s="17" t="s">
        <v>336</v>
      </c>
      <c r="S42" s="23" t="s">
        <v>139</v>
      </c>
      <c r="T42" s="201"/>
      <c r="U42" s="18"/>
      <c r="V42" s="5"/>
      <c r="W42" s="23"/>
      <c r="X42" s="31"/>
      <c r="Y42" s="96"/>
      <c r="Z42" s="96"/>
      <c r="AA42" s="96"/>
      <c r="AB42" s="96"/>
      <c r="AC42" s="96"/>
      <c r="AD42" s="96"/>
      <c r="AE42" s="146"/>
    </row>
    <row r="43" spans="2:31" ht="17.25" customHeight="1">
      <c r="B43" s="195"/>
      <c r="C43" s="23" t="s">
        <v>319</v>
      </c>
      <c r="D43" s="20" t="s">
        <v>687</v>
      </c>
      <c r="E43" s="266"/>
      <c r="F43" s="20"/>
      <c r="G43" s="267"/>
      <c r="H43" s="6" t="s">
        <v>862</v>
      </c>
      <c r="I43" s="20" t="s">
        <v>114</v>
      </c>
      <c r="J43" s="266"/>
      <c r="K43" s="20"/>
      <c r="L43" s="267"/>
      <c r="M43" s="264" t="s">
        <v>1015</v>
      </c>
      <c r="N43" s="24" t="s">
        <v>204</v>
      </c>
      <c r="O43" s="266"/>
      <c r="P43" s="20"/>
      <c r="Q43" s="267"/>
      <c r="R43" s="6" t="s">
        <v>337</v>
      </c>
      <c r="S43" s="24" t="s">
        <v>675</v>
      </c>
      <c r="T43" s="201"/>
      <c r="U43" s="18"/>
      <c r="V43" s="5"/>
      <c r="W43" s="23"/>
      <c r="X43" s="31"/>
      <c r="Y43" s="96"/>
      <c r="Z43" s="96"/>
      <c r="AA43" s="96"/>
      <c r="AB43" s="96"/>
      <c r="AC43" s="96"/>
      <c r="AD43" s="96"/>
      <c r="AE43" s="146"/>
    </row>
    <row r="44" spans="2:31" ht="17.25" customHeight="1">
      <c r="B44" s="195"/>
      <c r="C44" s="23" t="s">
        <v>653</v>
      </c>
      <c r="D44" s="6" t="s">
        <v>704</v>
      </c>
      <c r="E44" s="266"/>
      <c r="F44" s="20"/>
      <c r="G44" s="267"/>
      <c r="H44" s="23" t="s">
        <v>324</v>
      </c>
      <c r="I44" s="20" t="s">
        <v>82</v>
      </c>
      <c r="J44" s="266"/>
      <c r="K44" s="20"/>
      <c r="L44" s="267"/>
      <c r="M44" s="6" t="s">
        <v>717</v>
      </c>
      <c r="N44" s="6" t="s">
        <v>1737</v>
      </c>
      <c r="O44" s="266"/>
      <c r="P44" s="20"/>
      <c r="Q44" s="267"/>
      <c r="R44" s="17" t="s">
        <v>713</v>
      </c>
      <c r="S44" s="20" t="s">
        <v>140</v>
      </c>
      <c r="T44" s="201"/>
      <c r="U44" s="18"/>
      <c r="V44" s="5"/>
      <c r="W44" s="23"/>
      <c r="X44" s="31"/>
      <c r="Y44" s="96"/>
      <c r="Z44" s="96"/>
      <c r="AA44" s="85"/>
      <c r="AB44" s="96"/>
      <c r="AC44" s="96"/>
      <c r="AD44" s="96"/>
      <c r="AE44" s="146"/>
    </row>
    <row r="45" spans="2:31" ht="17.25" customHeight="1">
      <c r="B45" s="195"/>
      <c r="C45" s="22" t="s">
        <v>818</v>
      </c>
      <c r="D45" s="23" t="s">
        <v>105</v>
      </c>
      <c r="E45" s="266"/>
      <c r="F45" s="20"/>
      <c r="G45" s="267"/>
      <c r="H45" s="23" t="s">
        <v>325</v>
      </c>
      <c r="I45" s="264" t="s">
        <v>1093</v>
      </c>
      <c r="J45" s="266"/>
      <c r="K45" s="20"/>
      <c r="L45" s="267"/>
      <c r="M45" s="6" t="s">
        <v>826</v>
      </c>
      <c r="N45" s="6" t="s">
        <v>760</v>
      </c>
      <c r="O45" s="266"/>
      <c r="P45" s="20"/>
      <c r="Q45" s="267"/>
      <c r="R45" s="38" t="s">
        <v>850</v>
      </c>
      <c r="S45" s="17" t="s">
        <v>1087</v>
      </c>
      <c r="T45" s="201"/>
      <c r="U45" s="18"/>
      <c r="V45" s="5"/>
      <c r="W45" s="20"/>
      <c r="X45" s="31"/>
      <c r="Y45" s="96"/>
      <c r="Z45" s="96"/>
      <c r="AA45" s="85"/>
      <c r="AB45" s="96"/>
      <c r="AC45" s="96"/>
      <c r="AD45" s="96"/>
      <c r="AE45" s="146"/>
    </row>
    <row r="46" spans="2:31" ht="17.25" customHeight="1">
      <c r="B46" s="195"/>
      <c r="C46" s="24" t="s">
        <v>494</v>
      </c>
      <c r="D46" s="6" t="s">
        <v>733</v>
      </c>
      <c r="E46" s="266"/>
      <c r="F46" s="20"/>
      <c r="G46" s="267"/>
      <c r="H46" s="6" t="s">
        <v>326</v>
      </c>
      <c r="I46" s="20" t="s">
        <v>117</v>
      </c>
      <c r="J46" s="266"/>
      <c r="K46" s="20"/>
      <c r="L46" s="267"/>
      <c r="M46" s="23" t="s">
        <v>332</v>
      </c>
      <c r="N46" s="79" t="s">
        <v>712</v>
      </c>
      <c r="O46" s="266"/>
      <c r="P46" s="20"/>
      <c r="Q46" s="267"/>
      <c r="R46" s="17" t="s">
        <v>815</v>
      </c>
      <c r="S46" s="20" t="s">
        <v>1084</v>
      </c>
      <c r="T46" s="201"/>
      <c r="U46" s="18"/>
      <c r="V46" s="5"/>
      <c r="W46" s="23"/>
      <c r="X46" s="31"/>
      <c r="Y46" s="96"/>
      <c r="Z46" s="96"/>
      <c r="AA46" s="85"/>
      <c r="AB46" s="96"/>
      <c r="AC46" s="96"/>
      <c r="AD46" s="96"/>
      <c r="AE46" s="146"/>
    </row>
    <row r="47" spans="2:31" ht="17.25" customHeight="1">
      <c r="B47" s="195"/>
      <c r="D47" s="6" t="s">
        <v>1166</v>
      </c>
      <c r="E47" s="266"/>
      <c r="F47" s="20"/>
      <c r="G47" s="267"/>
      <c r="H47" s="22" t="s">
        <v>313</v>
      </c>
      <c r="I47" s="6" t="s">
        <v>788</v>
      </c>
      <c r="J47" s="266"/>
      <c r="K47" s="20"/>
      <c r="L47" s="267"/>
      <c r="N47" s="23" t="s">
        <v>738</v>
      </c>
      <c r="O47" s="266"/>
      <c r="P47" s="20"/>
      <c r="Q47" s="267"/>
      <c r="R47" s="22"/>
      <c r="S47" s="20" t="s">
        <v>141</v>
      </c>
      <c r="T47" s="201"/>
      <c r="U47" s="18"/>
      <c r="V47" s="5"/>
      <c r="W47" s="23"/>
      <c r="X47" s="31"/>
      <c r="Y47" s="96"/>
      <c r="Z47" s="96"/>
      <c r="AA47" s="85"/>
      <c r="AB47" s="96"/>
      <c r="AC47" s="96"/>
      <c r="AD47" s="96"/>
      <c r="AE47" s="146"/>
    </row>
    <row r="48" spans="2:31" ht="17.25" customHeight="1">
      <c r="B48" s="195"/>
      <c r="D48" s="23" t="s">
        <v>215</v>
      </c>
      <c r="E48" s="266"/>
      <c r="F48" s="20"/>
      <c r="G48" s="267"/>
      <c r="I48" s="6" t="s">
        <v>763</v>
      </c>
      <c r="J48" s="266"/>
      <c r="K48" s="20"/>
      <c r="L48" s="267"/>
      <c r="N48" s="20"/>
      <c r="O48" s="266"/>
      <c r="P48" s="22"/>
      <c r="Q48" s="268"/>
      <c r="R48" s="270"/>
      <c r="S48" s="24" t="s">
        <v>142</v>
      </c>
      <c r="T48" s="201"/>
      <c r="U48" s="18"/>
      <c r="V48" s="5"/>
      <c r="W48" s="23"/>
      <c r="X48" s="31"/>
      <c r="Y48" s="96"/>
      <c r="Z48" s="96"/>
      <c r="AA48" s="85"/>
      <c r="AB48" s="96"/>
      <c r="AC48" s="96"/>
      <c r="AD48" s="96"/>
      <c r="AE48" s="146"/>
    </row>
    <row r="49" spans="2:31" ht="17.25" customHeight="1">
      <c r="B49" s="195"/>
      <c r="D49" s="23" t="s">
        <v>106</v>
      </c>
      <c r="E49" s="16"/>
      <c r="F49" s="10"/>
      <c r="G49" s="12"/>
      <c r="I49" s="24" t="s">
        <v>167</v>
      </c>
      <c r="J49" s="16"/>
      <c r="K49" s="10"/>
      <c r="L49" s="12"/>
      <c r="M49" s="10"/>
      <c r="O49" s="16"/>
      <c r="P49" s="14"/>
      <c r="Q49" s="15"/>
      <c r="R49" s="8"/>
      <c r="S49" s="79" t="s">
        <v>209</v>
      </c>
      <c r="T49" s="201"/>
      <c r="U49" s="18"/>
      <c r="V49" s="5"/>
      <c r="W49" s="23"/>
      <c r="X49" s="31"/>
      <c r="Y49" s="96"/>
      <c r="Z49" s="96"/>
      <c r="AA49" s="85"/>
      <c r="AB49" s="96"/>
      <c r="AC49" s="96"/>
      <c r="AD49" s="96"/>
      <c r="AE49" s="146"/>
    </row>
    <row r="50" spans="2:31" ht="17.25" customHeight="1">
      <c r="B50" s="195"/>
      <c r="C50" s="10"/>
      <c r="E50" s="16"/>
      <c r="F50" s="10"/>
      <c r="G50" s="12"/>
      <c r="I50" s="8"/>
      <c r="J50" s="16"/>
      <c r="K50" s="10"/>
      <c r="L50" s="12"/>
      <c r="M50" s="7"/>
      <c r="O50" s="16"/>
      <c r="P50" s="10"/>
      <c r="Q50" s="12"/>
      <c r="T50" s="201"/>
      <c r="U50" s="18"/>
      <c r="V50" s="5"/>
      <c r="W50" s="23"/>
      <c r="X50" s="31"/>
      <c r="Y50" s="97"/>
      <c r="Z50" s="97"/>
      <c r="AA50" s="98"/>
      <c r="AB50" s="97"/>
      <c r="AC50" s="98"/>
      <c r="AD50" s="97"/>
      <c r="AE50" s="146"/>
    </row>
    <row r="51" spans="2:31" ht="17.25" customHeight="1">
      <c r="B51" s="195"/>
      <c r="C51" s="101"/>
      <c r="D51" s="33"/>
      <c r="E51" s="16"/>
      <c r="F51" s="10"/>
      <c r="G51" s="12"/>
      <c r="H51" s="254"/>
      <c r="I51" s="34"/>
      <c r="J51" s="16"/>
      <c r="K51" s="10"/>
      <c r="L51" s="12"/>
      <c r="M51" s="263"/>
      <c r="N51" s="33"/>
      <c r="O51" s="16"/>
      <c r="P51" s="10"/>
      <c r="Q51" s="12"/>
      <c r="R51" s="35"/>
      <c r="S51" s="32"/>
      <c r="T51" s="201"/>
      <c r="U51" s="18"/>
      <c r="V51" s="5"/>
      <c r="W51" s="23"/>
      <c r="X51" s="31"/>
      <c r="Y51" s="96"/>
      <c r="Z51" s="96"/>
      <c r="AA51" s="85"/>
      <c r="AB51" s="96"/>
      <c r="AC51" s="96"/>
      <c r="AD51" s="96"/>
      <c r="AE51" s="146"/>
    </row>
    <row r="52" spans="2:31" ht="17.25" customHeight="1">
      <c r="B52" s="202"/>
      <c r="C52" s="28"/>
      <c r="D52" s="80"/>
      <c r="E52" s="209"/>
      <c r="F52" s="25"/>
      <c r="G52" s="210"/>
      <c r="H52" s="25" t="s">
        <v>1185</v>
      </c>
      <c r="I52" s="27" t="s">
        <v>1183</v>
      </c>
      <c r="J52" s="209"/>
      <c r="K52" s="25"/>
      <c r="L52" s="210"/>
      <c r="M52" s="25" t="s">
        <v>3162</v>
      </c>
      <c r="N52" s="80" t="s">
        <v>716</v>
      </c>
      <c r="O52" s="209"/>
      <c r="P52" s="25"/>
      <c r="Q52" s="210"/>
      <c r="R52" s="30"/>
      <c r="S52" s="26"/>
      <c r="T52" s="204"/>
      <c r="U52" s="5"/>
      <c r="V52" s="5"/>
      <c r="W52" s="23"/>
      <c r="X52" s="31"/>
      <c r="Y52" s="96"/>
      <c r="Z52" s="96"/>
      <c r="AA52" s="85"/>
      <c r="AB52" s="96"/>
      <c r="AC52" s="96"/>
      <c r="AD52" s="96"/>
      <c r="AE52" s="146"/>
    </row>
    <row r="53" spans="2:31" ht="17.25" customHeight="1">
      <c r="B53" s="195"/>
      <c r="C53" s="44"/>
      <c r="D53" s="44"/>
      <c r="E53" s="216"/>
      <c r="F53" s="25"/>
      <c r="G53" s="217"/>
      <c r="H53" s="36"/>
      <c r="I53" s="44"/>
      <c r="J53" s="216"/>
      <c r="K53" s="25"/>
      <c r="L53" s="217"/>
      <c r="M53" s="44"/>
      <c r="N53" s="44"/>
      <c r="O53" s="216"/>
      <c r="P53" s="25"/>
      <c r="Q53" s="217"/>
      <c r="R53" s="30"/>
      <c r="S53" s="30"/>
      <c r="T53" s="201"/>
      <c r="U53" s="5"/>
      <c r="V53" s="5"/>
      <c r="W53" s="23"/>
      <c r="X53" s="31"/>
      <c r="Y53" s="96"/>
      <c r="Z53" s="96"/>
      <c r="AA53" s="85"/>
      <c r="AB53" s="96"/>
      <c r="AC53" s="96"/>
      <c r="AD53" s="96"/>
      <c r="AE53" s="146"/>
    </row>
    <row r="54" spans="2:31" ht="17.25" customHeight="1">
      <c r="B54" s="205"/>
      <c r="C54" s="44"/>
      <c r="D54" s="43"/>
      <c r="E54" s="214"/>
      <c r="F54" s="36"/>
      <c r="G54" s="215"/>
      <c r="H54" s="37"/>
      <c r="I54" s="177" t="s">
        <v>1743</v>
      </c>
      <c r="J54" s="214"/>
      <c r="K54" s="36"/>
      <c r="L54" s="215"/>
      <c r="M54" s="44" t="s">
        <v>3172</v>
      </c>
      <c r="N54" s="72"/>
      <c r="O54" s="214"/>
      <c r="P54" s="36"/>
      <c r="Q54" s="215"/>
      <c r="R54" s="43"/>
      <c r="S54" s="43"/>
      <c r="T54" s="206"/>
      <c r="U54" s="5"/>
      <c r="V54" s="5"/>
      <c r="W54" s="23"/>
      <c r="X54" s="31"/>
      <c r="Y54" s="96"/>
      <c r="Z54" s="96"/>
      <c r="AA54" s="85"/>
      <c r="AB54" s="96"/>
      <c r="AC54" s="96"/>
      <c r="AD54" s="96"/>
      <c r="AE54" s="146"/>
    </row>
    <row r="55" spans="2:31" ht="17.25" customHeight="1">
      <c r="B55" s="364" t="s">
        <v>495</v>
      </c>
      <c r="C55" s="364"/>
      <c r="D55" s="364"/>
      <c r="E55" s="364"/>
      <c r="F55" s="364"/>
      <c r="G55" s="364"/>
      <c r="H55" s="364"/>
      <c r="I55" s="364"/>
      <c r="J55" s="364"/>
      <c r="K55" s="364"/>
      <c r="L55" s="364"/>
      <c r="M55" s="364"/>
      <c r="N55" s="364"/>
      <c r="O55" s="364"/>
      <c r="P55" s="364"/>
      <c r="Q55" s="364"/>
      <c r="R55" s="364"/>
      <c r="S55" s="364"/>
      <c r="T55" s="364"/>
      <c r="U55" s="5"/>
      <c r="V55" s="5"/>
      <c r="W55" s="23"/>
      <c r="X55" s="31"/>
      <c r="Y55" s="96"/>
      <c r="Z55" s="96"/>
      <c r="AA55" s="85"/>
      <c r="AB55" s="96"/>
      <c r="AC55" s="96"/>
      <c r="AD55" s="96"/>
      <c r="AE55" s="146"/>
    </row>
    <row r="56" spans="2:31" ht="17.25" customHeight="1">
      <c r="B56" s="191"/>
      <c r="C56" s="199"/>
      <c r="D56" s="199"/>
      <c r="E56" s="199"/>
      <c r="F56" s="199"/>
      <c r="G56" s="199"/>
      <c r="H56" s="199"/>
      <c r="I56" s="199"/>
      <c r="J56" s="199"/>
      <c r="K56" s="199"/>
      <c r="L56" s="199"/>
      <c r="M56" s="191"/>
      <c r="N56" s="200"/>
      <c r="O56" s="200"/>
      <c r="P56" s="200"/>
      <c r="Q56" s="200"/>
      <c r="R56" s="191"/>
      <c r="S56" s="199"/>
      <c r="T56" s="193"/>
      <c r="U56" s="5"/>
      <c r="V56" s="5"/>
      <c r="W56" s="23"/>
      <c r="X56" s="31"/>
      <c r="Y56" s="90"/>
      <c r="Z56" s="90"/>
      <c r="AA56" s="90"/>
      <c r="AB56" s="146"/>
      <c r="AC56" s="90"/>
      <c r="AD56" s="90"/>
      <c r="AE56" s="146"/>
    </row>
    <row r="57" spans="2:31" ht="17.25" customHeight="1">
      <c r="B57" s="384" t="str">
        <f>+"COLORADO ROCKIES  ("&amp;COUNTA(C58:D77)&amp;")"</f>
        <v>COLORADO ROCKIES  (32)</v>
      </c>
      <c r="C57" s="384"/>
      <c r="D57" s="384"/>
      <c r="E57" s="384"/>
      <c r="F57" s="194"/>
      <c r="G57" s="370" t="str">
        <f>+"LOS ANGELES DODGERS ("&amp;COUNTA(H58:I77)&amp;")"</f>
        <v>LOS ANGELES DODGERS (33)</v>
      </c>
      <c r="H57" s="370"/>
      <c r="I57" s="370"/>
      <c r="J57" s="370"/>
      <c r="K57" s="194"/>
      <c r="L57" s="385" t="str">
        <f>+"SAN DIEGO PADRES ("&amp;COUNTA(M58:N77)&amp;")"</f>
        <v>SAN DIEGO PADRES (33)</v>
      </c>
      <c r="M57" s="385"/>
      <c r="N57" s="385"/>
      <c r="O57" s="385"/>
      <c r="P57" s="194"/>
      <c r="Q57" s="378" t="str">
        <f>+"SAN FRANCISCO GIANTS ("&amp;COUNTA(R58:S77)&amp;")"</f>
        <v>SAN FRANCISCO GIANTS (33)</v>
      </c>
      <c r="R57" s="378"/>
      <c r="S57" s="378"/>
      <c r="T57" s="378"/>
      <c r="U57" s="5"/>
      <c r="V57" s="5"/>
      <c r="W57" s="20"/>
      <c r="X57" s="31"/>
      <c r="Y57" s="87"/>
      <c r="Z57" s="88"/>
      <c r="AA57" s="88"/>
      <c r="AB57" s="89"/>
      <c r="AC57" s="88"/>
      <c r="AD57" s="88"/>
      <c r="AE57" s="146"/>
    </row>
    <row r="58" spans="2:31" ht="17.25" customHeight="1">
      <c r="B58" s="195"/>
      <c r="C58" s="20" t="s">
        <v>339</v>
      </c>
      <c r="D58" s="23" t="s">
        <v>496</v>
      </c>
      <c r="E58" s="266"/>
      <c r="F58" s="20"/>
      <c r="G58" s="267"/>
      <c r="H58" s="17" t="s">
        <v>685</v>
      </c>
      <c r="I58" s="6" t="s">
        <v>635</v>
      </c>
      <c r="J58" s="266"/>
      <c r="K58" s="20"/>
      <c r="L58" s="267"/>
      <c r="M58" s="23" t="s">
        <v>354</v>
      </c>
      <c r="N58" s="6" t="s">
        <v>1189</v>
      </c>
      <c r="O58" s="266"/>
      <c r="P58" s="20"/>
      <c r="Q58" s="267"/>
      <c r="R58" s="22" t="s">
        <v>841</v>
      </c>
      <c r="S58" s="20" t="s">
        <v>168</v>
      </c>
      <c r="T58" s="201"/>
      <c r="U58" s="5"/>
      <c r="V58" s="5"/>
      <c r="W58" s="23"/>
      <c r="X58" s="31"/>
      <c r="Y58" s="91"/>
      <c r="Z58" s="88"/>
      <c r="AA58" s="88"/>
      <c r="AB58" s="89"/>
      <c r="AC58" s="88"/>
      <c r="AD58" s="88"/>
      <c r="AE58" s="146"/>
    </row>
    <row r="59" spans="2:31" ht="17.25" customHeight="1">
      <c r="B59" s="195"/>
      <c r="C59" s="6" t="s">
        <v>1134</v>
      </c>
      <c r="D59" s="23" t="s">
        <v>651</v>
      </c>
      <c r="E59" s="266"/>
      <c r="F59" s="20"/>
      <c r="G59" s="267"/>
      <c r="H59" s="264" t="s">
        <v>808</v>
      </c>
      <c r="I59" s="20" t="s">
        <v>1040</v>
      </c>
      <c r="J59" s="266"/>
      <c r="K59" s="20"/>
      <c r="L59" s="267"/>
      <c r="M59" s="23" t="s">
        <v>721</v>
      </c>
      <c r="N59" s="20" t="s">
        <v>88</v>
      </c>
      <c r="O59" s="266"/>
      <c r="P59" s="20"/>
      <c r="Q59" s="267"/>
      <c r="R59" s="6" t="s">
        <v>349</v>
      </c>
      <c r="S59" s="23" t="s">
        <v>876</v>
      </c>
      <c r="T59" s="201"/>
      <c r="U59" s="5"/>
      <c r="V59" s="5"/>
      <c r="W59" s="23"/>
      <c r="X59" s="31"/>
      <c r="Y59" s="90"/>
      <c r="Z59" s="90"/>
      <c r="AA59" s="90"/>
      <c r="AB59" s="146"/>
      <c r="AC59" s="90"/>
      <c r="AD59" s="90"/>
      <c r="AE59" s="146"/>
    </row>
    <row r="60" spans="2:31" ht="17.25" customHeight="1">
      <c r="B60" s="195"/>
      <c r="C60" s="23" t="s">
        <v>824</v>
      </c>
      <c r="D60" s="23" t="s">
        <v>187</v>
      </c>
      <c r="E60" s="266"/>
      <c r="F60" s="20"/>
      <c r="G60" s="267"/>
      <c r="H60" s="79" t="s">
        <v>668</v>
      </c>
      <c r="I60" s="21" t="s">
        <v>151</v>
      </c>
      <c r="J60" s="266"/>
      <c r="K60" s="20"/>
      <c r="L60" s="267"/>
      <c r="M60" s="20" t="s">
        <v>340</v>
      </c>
      <c r="N60" s="6" t="s">
        <v>159</v>
      </c>
      <c r="O60" s="266"/>
      <c r="P60" s="20"/>
      <c r="Q60" s="267"/>
      <c r="R60" s="38" t="s">
        <v>360</v>
      </c>
      <c r="S60" s="17" t="s">
        <v>705</v>
      </c>
      <c r="T60" s="201"/>
      <c r="U60" s="5"/>
      <c r="V60" s="5"/>
      <c r="W60" s="23"/>
      <c r="X60" s="31"/>
      <c r="Y60" s="93"/>
      <c r="Z60" s="88"/>
      <c r="AA60" s="88"/>
      <c r="AB60" s="89"/>
      <c r="AC60" s="88"/>
      <c r="AD60" s="88"/>
      <c r="AE60" s="146"/>
    </row>
    <row r="61" spans="2:31" ht="17.25" customHeight="1">
      <c r="B61" s="195"/>
      <c r="C61" s="23" t="s">
        <v>517</v>
      </c>
      <c r="D61" s="20" t="s">
        <v>480</v>
      </c>
      <c r="E61" s="266"/>
      <c r="F61" s="20"/>
      <c r="G61" s="267"/>
      <c r="H61" s="23" t="s">
        <v>810</v>
      </c>
      <c r="I61" s="264" t="s">
        <v>1175</v>
      </c>
      <c r="J61" s="266"/>
      <c r="K61" s="20"/>
      <c r="L61" s="267"/>
      <c r="M61" s="22" t="s">
        <v>813</v>
      </c>
      <c r="N61" s="24" t="s">
        <v>121</v>
      </c>
      <c r="O61" s="266"/>
      <c r="P61" s="22"/>
      <c r="Q61" s="268"/>
      <c r="R61" s="23" t="s">
        <v>696</v>
      </c>
      <c r="S61" s="24" t="s">
        <v>244</v>
      </c>
      <c r="T61" s="201"/>
      <c r="U61" s="5"/>
      <c r="V61" s="5"/>
      <c r="W61" s="23"/>
      <c r="X61" s="31"/>
      <c r="Y61" s="96"/>
      <c r="Z61" s="96"/>
      <c r="AA61" s="96"/>
      <c r="AB61" s="85"/>
      <c r="AC61" s="96"/>
      <c r="AD61" s="96"/>
      <c r="AE61" s="146"/>
    </row>
    <row r="62" spans="2:31" ht="17.25" customHeight="1">
      <c r="B62" s="195"/>
      <c r="C62" s="20" t="s">
        <v>842</v>
      </c>
      <c r="D62" s="20" t="s">
        <v>782</v>
      </c>
      <c r="E62" s="266"/>
      <c r="F62" s="20"/>
      <c r="G62" s="267"/>
      <c r="H62" s="79" t="s">
        <v>688</v>
      </c>
      <c r="I62" s="79" t="s">
        <v>152</v>
      </c>
      <c r="J62" s="266"/>
      <c r="K62" s="20"/>
      <c r="L62" s="267"/>
      <c r="M62" s="6" t="s">
        <v>1141</v>
      </c>
      <c r="N62" s="264" t="s">
        <v>1179</v>
      </c>
      <c r="O62" s="266"/>
      <c r="P62" s="20"/>
      <c r="Q62" s="267"/>
      <c r="R62" s="17" t="s">
        <v>870</v>
      </c>
      <c r="S62" s="17" t="s">
        <v>169</v>
      </c>
      <c r="T62" s="201"/>
      <c r="U62" s="5"/>
      <c r="V62" s="5"/>
      <c r="W62" s="23"/>
      <c r="X62" s="31"/>
      <c r="Y62" s="94"/>
      <c r="Z62" s="94"/>
      <c r="AA62" s="94"/>
      <c r="AB62" s="95"/>
      <c r="AC62" s="94"/>
      <c r="AD62" s="94"/>
      <c r="AE62" s="146"/>
    </row>
    <row r="63" spans="2:31" ht="17.25" customHeight="1">
      <c r="B63" s="195"/>
      <c r="C63" s="20" t="s">
        <v>341</v>
      </c>
      <c r="D63" s="79" t="s">
        <v>1108</v>
      </c>
      <c r="E63" s="266"/>
      <c r="F63" s="20"/>
      <c r="G63" s="267"/>
      <c r="H63" s="23" t="s">
        <v>956</v>
      </c>
      <c r="I63" s="23" t="s">
        <v>108</v>
      </c>
      <c r="J63" s="266"/>
      <c r="K63" s="20"/>
      <c r="L63" s="267"/>
      <c r="M63" s="6" t="s">
        <v>1177</v>
      </c>
      <c r="N63" s="6" t="s">
        <v>355</v>
      </c>
      <c r="O63" s="266"/>
      <c r="P63" s="20"/>
      <c r="Q63" s="267"/>
      <c r="R63" s="17" t="s">
        <v>844</v>
      </c>
      <c r="S63" s="17" t="s">
        <v>170</v>
      </c>
      <c r="T63" s="201"/>
      <c r="U63" s="5"/>
      <c r="V63" s="5"/>
      <c r="W63" s="23"/>
      <c r="X63" s="31"/>
      <c r="Y63" s="96"/>
      <c r="Z63" s="96"/>
      <c r="AA63" s="96"/>
      <c r="AB63" s="96"/>
      <c r="AC63" s="96"/>
      <c r="AD63" s="96"/>
      <c r="AE63" s="146"/>
    </row>
    <row r="64" spans="2:31" ht="17.25" customHeight="1">
      <c r="B64" s="195"/>
      <c r="C64" s="6" t="s">
        <v>342</v>
      </c>
      <c r="D64" s="24" t="s">
        <v>144</v>
      </c>
      <c r="E64" s="266"/>
      <c r="F64" s="20"/>
      <c r="G64" s="267"/>
      <c r="H64" s="23" t="s">
        <v>682</v>
      </c>
      <c r="I64" s="23" t="s">
        <v>719</v>
      </c>
      <c r="J64" s="266"/>
      <c r="K64" s="20"/>
      <c r="L64" s="267"/>
      <c r="M64" s="20" t="s">
        <v>350</v>
      </c>
      <c r="N64" s="6" t="s">
        <v>160</v>
      </c>
      <c r="O64" s="266"/>
      <c r="P64" s="20"/>
      <c r="Q64" s="267"/>
      <c r="R64" s="308" t="s">
        <v>834</v>
      </c>
      <c r="S64" s="22" t="s">
        <v>171</v>
      </c>
      <c r="T64" s="201"/>
      <c r="U64" s="5"/>
      <c r="V64" s="5"/>
      <c r="W64" s="23"/>
      <c r="X64" s="31"/>
      <c r="Y64" s="96"/>
      <c r="Z64" s="96"/>
      <c r="AA64" s="96"/>
      <c r="AB64" s="96"/>
      <c r="AC64" s="96"/>
      <c r="AD64" s="96"/>
      <c r="AE64" s="146"/>
    </row>
    <row r="65" spans="1:256" ht="17.25" customHeight="1">
      <c r="B65" s="195"/>
      <c r="C65" s="20" t="s">
        <v>343</v>
      </c>
      <c r="D65" s="20" t="s">
        <v>686</v>
      </c>
      <c r="E65" s="266"/>
      <c r="F65" s="20"/>
      <c r="G65" s="267"/>
      <c r="H65" s="38" t="s">
        <v>351</v>
      </c>
      <c r="I65" s="23" t="s">
        <v>491</v>
      </c>
      <c r="J65" s="266"/>
      <c r="K65" s="20"/>
      <c r="L65" s="267"/>
      <c r="M65" s="23" t="s">
        <v>356</v>
      </c>
      <c r="N65" s="6" t="s">
        <v>161</v>
      </c>
      <c r="O65" s="266"/>
      <c r="P65" s="20"/>
      <c r="Q65" s="267"/>
      <c r="R65" s="24" t="s">
        <v>420</v>
      </c>
      <c r="S65" s="23" t="s">
        <v>172</v>
      </c>
      <c r="T65" s="201"/>
      <c r="U65" s="5"/>
      <c r="V65" s="5"/>
      <c r="W65" s="23"/>
      <c r="X65" s="31"/>
      <c r="Y65" s="96"/>
      <c r="Z65" s="96"/>
      <c r="AA65" s="96"/>
      <c r="AB65" s="96"/>
      <c r="AC65" s="96"/>
      <c r="AD65" s="96"/>
      <c r="AE65" s="146"/>
    </row>
    <row r="66" spans="1:256" ht="17.25" customHeight="1">
      <c r="B66" s="195"/>
      <c r="C66" s="79" t="s">
        <v>672</v>
      </c>
      <c r="D66" s="23" t="s">
        <v>790</v>
      </c>
      <c r="E66" s="266"/>
      <c r="F66" s="20"/>
      <c r="G66" s="267"/>
      <c r="H66" s="23" t="s">
        <v>352</v>
      </c>
      <c r="I66" s="20" t="s">
        <v>110</v>
      </c>
      <c r="J66" s="266"/>
      <c r="K66" s="20"/>
      <c r="L66" s="267"/>
      <c r="M66" s="20" t="s">
        <v>312</v>
      </c>
      <c r="N66" s="6" t="s">
        <v>162</v>
      </c>
      <c r="O66" s="266"/>
      <c r="P66" s="20"/>
      <c r="Q66" s="267"/>
      <c r="R66" s="23" t="s">
        <v>816</v>
      </c>
      <c r="S66" s="17" t="s">
        <v>1096</v>
      </c>
      <c r="T66" s="201"/>
      <c r="U66" s="5"/>
      <c r="V66" s="5"/>
      <c r="W66" s="23"/>
      <c r="X66" s="31"/>
      <c r="Y66" s="96"/>
      <c r="Z66" s="96"/>
      <c r="AA66" s="96"/>
      <c r="AB66" s="96"/>
      <c r="AC66" s="96"/>
      <c r="AD66" s="96"/>
      <c r="AE66" s="146"/>
    </row>
    <row r="67" spans="1:256" ht="17.25" customHeight="1">
      <c r="B67" s="195"/>
      <c r="C67" s="79" t="s">
        <v>691</v>
      </c>
      <c r="D67" s="23" t="s">
        <v>1063</v>
      </c>
      <c r="E67" s="266"/>
      <c r="F67" s="20"/>
      <c r="G67" s="267"/>
      <c r="H67" s="21" t="s">
        <v>1174</v>
      </c>
      <c r="I67" s="20" t="s">
        <v>130</v>
      </c>
      <c r="J67" s="266"/>
      <c r="K67" s="20"/>
      <c r="L67" s="267"/>
      <c r="M67" s="6" t="s">
        <v>357</v>
      </c>
      <c r="N67" s="20" t="s">
        <v>639</v>
      </c>
      <c r="O67" s="266"/>
      <c r="P67" s="20"/>
      <c r="Q67" s="267"/>
      <c r="R67" s="6" t="s">
        <v>362</v>
      </c>
      <c r="S67" s="17" t="s">
        <v>1098</v>
      </c>
      <c r="T67" s="201"/>
      <c r="U67" s="5"/>
      <c r="V67" s="5"/>
      <c r="W67" s="23"/>
      <c r="X67" s="31"/>
      <c r="Y67" s="96"/>
      <c r="Z67" s="96"/>
      <c r="AA67" s="96"/>
      <c r="AB67" s="96"/>
      <c r="AC67" s="96"/>
      <c r="AD67" s="96"/>
      <c r="AE67" s="146"/>
    </row>
    <row r="68" spans="1:256" ht="17.25" customHeight="1">
      <c r="B68" s="195"/>
      <c r="C68" s="20" t="s">
        <v>346</v>
      </c>
      <c r="D68" s="79" t="s">
        <v>145</v>
      </c>
      <c r="E68" s="266"/>
      <c r="F68" s="20"/>
      <c r="G68" s="267"/>
      <c r="H68" s="17" t="s">
        <v>996</v>
      </c>
      <c r="I68" s="79" t="s">
        <v>153</v>
      </c>
      <c r="J68" s="266"/>
      <c r="K68" s="20"/>
      <c r="L68" s="267"/>
      <c r="M68" s="274" t="s">
        <v>309</v>
      </c>
      <c r="N68" s="23" t="s">
        <v>498</v>
      </c>
      <c r="O68" s="266"/>
      <c r="P68" s="20"/>
      <c r="Q68" s="267"/>
      <c r="R68" s="17" t="s">
        <v>972</v>
      </c>
      <c r="S68" s="17" t="s">
        <v>174</v>
      </c>
      <c r="T68" s="201"/>
      <c r="U68" s="5"/>
      <c r="V68" s="5"/>
      <c r="W68" s="23"/>
      <c r="X68" s="31"/>
      <c r="Y68" s="96"/>
      <c r="Z68" s="96"/>
      <c r="AA68" s="96"/>
      <c r="AB68" s="96"/>
      <c r="AC68" s="96"/>
      <c r="AD68" s="96"/>
      <c r="AE68" s="146"/>
    </row>
    <row r="69" spans="1:256" ht="17.25" customHeight="1">
      <c r="B69" s="195"/>
      <c r="C69" s="79" t="s">
        <v>1022</v>
      </c>
      <c r="D69" s="24" t="s">
        <v>146</v>
      </c>
      <c r="E69" s="266"/>
      <c r="F69" s="20"/>
      <c r="G69" s="267"/>
      <c r="H69" s="20" t="s">
        <v>501</v>
      </c>
      <c r="I69" s="24" t="s">
        <v>154</v>
      </c>
      <c r="J69" s="266"/>
      <c r="K69" s="20"/>
      <c r="L69" s="267"/>
      <c r="M69" s="23" t="s">
        <v>358</v>
      </c>
      <c r="N69" s="20" t="s">
        <v>165</v>
      </c>
      <c r="O69" s="266"/>
      <c r="P69" s="22"/>
      <c r="Q69" s="268"/>
      <c r="R69" s="308" t="s">
        <v>732</v>
      </c>
      <c r="S69" s="24" t="s">
        <v>175</v>
      </c>
      <c r="T69" s="201"/>
      <c r="U69" s="5"/>
      <c r="V69" s="5"/>
      <c r="W69" s="23"/>
      <c r="X69" s="31"/>
      <c r="Y69" s="96"/>
      <c r="Z69" s="96"/>
      <c r="AA69" s="96"/>
      <c r="AB69" s="96"/>
      <c r="AC69" s="96"/>
      <c r="AD69" s="96"/>
      <c r="AE69" s="146"/>
    </row>
    <row r="70" spans="1:256" ht="17.25" customHeight="1">
      <c r="B70" s="195"/>
      <c r="C70" s="20" t="s">
        <v>840</v>
      </c>
      <c r="D70" s="21" t="s">
        <v>79</v>
      </c>
      <c r="E70" s="266"/>
      <c r="F70" s="20"/>
      <c r="G70" s="267"/>
      <c r="H70" s="6" t="s">
        <v>1173</v>
      </c>
      <c r="I70" s="20" t="s">
        <v>50</v>
      </c>
      <c r="J70" s="266"/>
      <c r="K70" s="20"/>
      <c r="L70" s="267"/>
      <c r="M70" s="308" t="s">
        <v>1176</v>
      </c>
      <c r="N70" s="23" t="s">
        <v>166</v>
      </c>
      <c r="O70" s="266"/>
      <c r="P70" s="22"/>
      <c r="Q70" s="268"/>
      <c r="R70" s="6" t="s">
        <v>429</v>
      </c>
      <c r="S70" s="17" t="s">
        <v>743</v>
      </c>
      <c r="T70" s="201"/>
      <c r="U70" s="5"/>
      <c r="V70" s="5"/>
      <c r="W70" s="23"/>
      <c r="X70" s="31"/>
      <c r="Y70" s="96"/>
      <c r="Z70" s="96"/>
      <c r="AA70" s="96"/>
      <c r="AB70" s="96"/>
      <c r="AC70" s="96"/>
      <c r="AD70" s="96"/>
      <c r="AE70" s="146"/>
    </row>
    <row r="71" spans="1:256" ht="17.25" customHeight="1">
      <c r="B71" s="195"/>
      <c r="C71" s="20" t="s">
        <v>348</v>
      </c>
      <c r="D71" s="24" t="s">
        <v>147</v>
      </c>
      <c r="E71" s="266"/>
      <c r="F71" s="20"/>
      <c r="G71" s="267"/>
      <c r="H71" s="280" t="s">
        <v>445</v>
      </c>
      <c r="I71" s="21" t="s">
        <v>497</v>
      </c>
      <c r="J71" s="266"/>
      <c r="K71" s="20"/>
      <c r="L71" s="267"/>
      <c r="M71" s="21" t="s">
        <v>359</v>
      </c>
      <c r="N71" s="6" t="s">
        <v>1076</v>
      </c>
      <c r="O71" s="266"/>
      <c r="P71" s="20"/>
      <c r="Q71" s="267"/>
      <c r="R71" s="274" t="s">
        <v>843</v>
      </c>
      <c r="S71" s="20" t="s">
        <v>176</v>
      </c>
      <c r="T71" s="201"/>
      <c r="U71" s="5"/>
      <c r="V71" s="5"/>
      <c r="W71" s="23"/>
      <c r="X71" s="31"/>
      <c r="Y71" s="96"/>
      <c r="Z71" s="96"/>
      <c r="AA71" s="96"/>
      <c r="AB71" s="96"/>
      <c r="AC71" s="96"/>
      <c r="AD71" s="96"/>
      <c r="AE71" s="146"/>
    </row>
    <row r="72" spans="1:256" ht="17.25" customHeight="1">
      <c r="B72" s="195"/>
      <c r="D72" s="20" t="s">
        <v>80</v>
      </c>
      <c r="E72" s="266"/>
      <c r="F72" s="20"/>
      <c r="G72" s="267"/>
      <c r="H72" s="264" t="s">
        <v>1171</v>
      </c>
      <c r="I72" s="23" t="s">
        <v>156</v>
      </c>
      <c r="J72" s="266"/>
      <c r="K72" s="20"/>
      <c r="L72" s="267"/>
      <c r="M72" s="23" t="s">
        <v>323</v>
      </c>
      <c r="N72" s="23" t="s">
        <v>1178</v>
      </c>
      <c r="O72" s="266"/>
      <c r="P72" s="20"/>
      <c r="Q72" s="267"/>
      <c r="R72" s="23" t="s">
        <v>377</v>
      </c>
      <c r="S72" s="20" t="s">
        <v>177</v>
      </c>
      <c r="T72" s="201"/>
      <c r="U72" s="5"/>
      <c r="V72" s="5"/>
      <c r="W72" s="23"/>
      <c r="X72" s="31"/>
      <c r="Y72" s="96"/>
      <c r="Z72" s="96"/>
      <c r="AA72" s="96"/>
      <c r="AB72" s="96"/>
      <c r="AC72" s="96"/>
      <c r="AD72" s="96"/>
      <c r="AE72" s="146"/>
    </row>
    <row r="73" spans="1:256" ht="17.25" customHeight="1">
      <c r="B73" s="195"/>
      <c r="D73" s="6" t="s">
        <v>1170</v>
      </c>
      <c r="E73" s="266"/>
      <c r="F73" s="20"/>
      <c r="G73" s="267"/>
      <c r="H73" s="6" t="s">
        <v>1172</v>
      </c>
      <c r="I73" s="24" t="s">
        <v>157</v>
      </c>
      <c r="J73" s="266"/>
      <c r="K73" s="20"/>
      <c r="L73" s="267"/>
      <c r="M73" s="23" t="s">
        <v>814</v>
      </c>
      <c r="O73" s="266"/>
      <c r="P73" s="20"/>
      <c r="Q73" s="267"/>
      <c r="R73" s="22" t="s">
        <v>363</v>
      </c>
      <c r="S73" s="21" t="s">
        <v>178</v>
      </c>
      <c r="T73" s="201"/>
      <c r="U73" s="5"/>
      <c r="V73" s="5"/>
      <c r="W73" s="23"/>
      <c r="X73" s="31"/>
      <c r="Y73" s="96"/>
      <c r="Z73" s="96"/>
      <c r="AA73" s="96"/>
      <c r="AB73" s="96"/>
      <c r="AC73" s="96"/>
      <c r="AD73" s="96"/>
      <c r="AE73" s="146"/>
    </row>
    <row r="74" spans="1:256" ht="17.25" customHeight="1">
      <c r="A74" s="5"/>
      <c r="B74" s="195"/>
      <c r="C74" s="79"/>
      <c r="D74" s="79" t="s">
        <v>148</v>
      </c>
      <c r="E74" s="266"/>
      <c r="F74" s="20"/>
      <c r="G74" s="267"/>
      <c r="H74" s="79" t="s">
        <v>260</v>
      </c>
      <c r="J74" s="266"/>
      <c r="K74" s="20"/>
      <c r="L74" s="267"/>
      <c r="M74" s="264" t="s">
        <v>640</v>
      </c>
      <c r="N74" s="17"/>
      <c r="O74" s="266"/>
      <c r="P74" s="20"/>
      <c r="Q74" s="267"/>
      <c r="R74" s="17" t="s">
        <v>1004</v>
      </c>
      <c r="S74" s="22"/>
      <c r="T74" s="201"/>
      <c r="U74" s="5"/>
      <c r="V74" s="5"/>
      <c r="W74" s="23"/>
      <c r="X74" s="31"/>
      <c r="Y74" s="96"/>
      <c r="Z74" s="96"/>
      <c r="AA74" s="96"/>
      <c r="AB74" s="96"/>
      <c r="AC74" s="96"/>
      <c r="AD74" s="96"/>
      <c r="AE74" s="146"/>
      <c r="AF74" s="31"/>
      <c r="AG74" s="31"/>
      <c r="AH74" s="31"/>
      <c r="AI74" s="31"/>
      <c r="AJ74" s="31"/>
      <c r="AK74" s="31"/>
      <c r="AL74" s="31"/>
      <c r="AM74" s="31"/>
      <c r="AN74" s="31"/>
      <c r="AO74" s="31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  <c r="BO74" s="5"/>
      <c r="BP74" s="5"/>
      <c r="BQ74" s="5"/>
      <c r="BR74" s="5"/>
      <c r="BS74" s="5"/>
      <c r="BT74" s="5"/>
      <c r="BU74" s="5"/>
      <c r="BV74" s="5"/>
      <c r="BW74" s="5"/>
      <c r="BX74" s="5"/>
      <c r="BY74" s="5"/>
      <c r="BZ74" s="5"/>
      <c r="CA74" s="5"/>
      <c r="CB74" s="5"/>
      <c r="CC74" s="5"/>
      <c r="CD74" s="5"/>
      <c r="CE74" s="5"/>
      <c r="CF74" s="5"/>
      <c r="CG74" s="5"/>
      <c r="CH74" s="5"/>
      <c r="CI74" s="5"/>
      <c r="CJ74" s="5"/>
      <c r="CK74" s="5"/>
      <c r="CL74" s="5"/>
      <c r="CM74" s="5"/>
      <c r="CN74" s="5"/>
      <c r="CO74" s="5"/>
      <c r="CP74" s="5"/>
      <c r="CQ74" s="5"/>
      <c r="CR74" s="5"/>
      <c r="CS74" s="5"/>
      <c r="CT74" s="5"/>
      <c r="CU74" s="5"/>
      <c r="CV74" s="5"/>
      <c r="CW74" s="5"/>
      <c r="CX74" s="5"/>
      <c r="CY74" s="5"/>
      <c r="CZ74" s="5"/>
      <c r="DA74" s="5"/>
      <c r="DB74" s="5"/>
      <c r="DC74" s="5"/>
      <c r="DD74" s="5"/>
      <c r="DE74" s="5"/>
      <c r="DF74" s="5"/>
      <c r="DG74" s="5"/>
      <c r="DH74" s="5"/>
      <c r="DI74" s="5"/>
      <c r="DJ74" s="5"/>
      <c r="DK74" s="5"/>
      <c r="DL74" s="5"/>
      <c r="DM74" s="5"/>
      <c r="DN74" s="5"/>
      <c r="DO74" s="5"/>
      <c r="DP74" s="5"/>
      <c r="DQ74" s="5"/>
      <c r="DR74" s="5"/>
      <c r="DS74" s="5"/>
      <c r="DT74" s="5"/>
      <c r="DU74" s="5"/>
      <c r="DV74" s="5"/>
      <c r="DW74" s="5"/>
      <c r="DX74" s="5"/>
      <c r="DY74" s="5"/>
      <c r="DZ74" s="5"/>
      <c r="EA74" s="5"/>
      <c r="EB74" s="5"/>
      <c r="EC74" s="5"/>
      <c r="ED74" s="5"/>
      <c r="EE74" s="5"/>
      <c r="EF74" s="5"/>
      <c r="EG74" s="5"/>
      <c r="EH74" s="5"/>
      <c r="EI74" s="5"/>
      <c r="EJ74" s="5"/>
      <c r="EK74" s="5"/>
      <c r="EL74" s="5"/>
      <c r="EM74" s="5"/>
      <c r="EN74" s="5"/>
      <c r="EO74" s="5"/>
      <c r="EP74" s="5"/>
      <c r="EQ74" s="5"/>
      <c r="ER74" s="5"/>
      <c r="ES74" s="5"/>
      <c r="ET74" s="5"/>
      <c r="EU74" s="5"/>
      <c r="EV74" s="5"/>
      <c r="EW74" s="5"/>
      <c r="EX74" s="5"/>
      <c r="EY74" s="5"/>
      <c r="EZ74" s="5"/>
      <c r="FA74" s="5"/>
      <c r="FB74" s="5"/>
      <c r="FC74" s="5"/>
      <c r="FD74" s="5"/>
      <c r="FE74" s="5"/>
      <c r="FF74" s="5"/>
      <c r="FG74" s="5"/>
      <c r="FH74" s="5"/>
      <c r="FI74" s="5"/>
      <c r="FJ74" s="5"/>
      <c r="FK74" s="5"/>
      <c r="FL74" s="5"/>
      <c r="FM74" s="5"/>
      <c r="FN74" s="5"/>
      <c r="FO74" s="5"/>
      <c r="FP74" s="5"/>
      <c r="FQ74" s="5"/>
      <c r="FR74" s="5"/>
      <c r="FS74" s="5"/>
      <c r="FT74" s="5"/>
      <c r="FU74" s="5"/>
      <c r="FV74" s="5"/>
      <c r="FW74" s="5"/>
      <c r="FX74" s="5"/>
      <c r="FY74" s="5"/>
      <c r="FZ74" s="5"/>
      <c r="GA74" s="5"/>
      <c r="GB74" s="5"/>
      <c r="GC74" s="5"/>
      <c r="GD74" s="5"/>
      <c r="GE74" s="5"/>
      <c r="GF74" s="5"/>
      <c r="GG74" s="5"/>
      <c r="GH74" s="5"/>
      <c r="GI74" s="5"/>
      <c r="GJ74" s="5"/>
      <c r="GK74" s="5"/>
      <c r="GL74" s="5"/>
      <c r="GM74" s="5"/>
      <c r="GN74" s="5"/>
      <c r="GO74" s="5"/>
      <c r="GP74" s="5"/>
      <c r="GQ74" s="5"/>
      <c r="GR74" s="5"/>
      <c r="GS74" s="5"/>
      <c r="GT74" s="5"/>
      <c r="GU74" s="5"/>
      <c r="GV74" s="5"/>
      <c r="GW74" s="5"/>
      <c r="GX74" s="5"/>
      <c r="GY74" s="5"/>
      <c r="GZ74" s="5"/>
      <c r="HA74" s="5"/>
      <c r="HB74" s="5"/>
      <c r="HC74" s="5"/>
      <c r="HD74" s="5"/>
      <c r="HE74" s="5"/>
      <c r="HF74" s="5"/>
      <c r="HG74" s="5"/>
      <c r="HH74" s="5"/>
      <c r="HI74" s="5"/>
      <c r="HJ74" s="5"/>
      <c r="HK74" s="5"/>
      <c r="HL74" s="5"/>
      <c r="HM74" s="5"/>
      <c r="HN74" s="5"/>
      <c r="HO74" s="5"/>
      <c r="HP74" s="5"/>
      <c r="HQ74" s="5"/>
      <c r="HR74" s="5"/>
      <c r="HS74" s="5"/>
      <c r="HT74" s="5"/>
      <c r="HU74" s="5"/>
      <c r="HV74" s="5"/>
      <c r="HW74" s="5"/>
      <c r="HX74" s="5"/>
      <c r="HY74" s="5"/>
      <c r="HZ74" s="5"/>
      <c r="IA74" s="5"/>
      <c r="IB74" s="5"/>
      <c r="IC74" s="5"/>
      <c r="ID74" s="5"/>
      <c r="IE74" s="5"/>
      <c r="IF74" s="5"/>
      <c r="IG74" s="5"/>
      <c r="IH74" s="5"/>
      <c r="II74" s="5"/>
      <c r="IJ74" s="5"/>
      <c r="IK74" s="5"/>
      <c r="IL74" s="5"/>
      <c r="IM74" s="5"/>
      <c r="IN74" s="5"/>
      <c r="IO74" s="5"/>
      <c r="IP74" s="5"/>
      <c r="IQ74" s="5"/>
      <c r="IR74" s="5"/>
      <c r="IS74" s="5"/>
      <c r="IT74" s="5"/>
      <c r="IU74" s="5"/>
      <c r="IV74" s="5"/>
    </row>
    <row r="75" spans="1:256" ht="17.25" customHeight="1">
      <c r="A75" s="5"/>
      <c r="B75" s="195"/>
      <c r="C75" s="20"/>
      <c r="D75" s="24" t="s">
        <v>1088</v>
      </c>
      <c r="E75" s="266"/>
      <c r="F75" s="20"/>
      <c r="G75" s="267"/>
      <c r="H75" s="23"/>
      <c r="I75" s="21"/>
      <c r="J75" s="266"/>
      <c r="K75" s="20"/>
      <c r="L75" s="267"/>
      <c r="M75" s="274" t="s">
        <v>967</v>
      </c>
      <c r="N75" s="20"/>
      <c r="O75" s="266"/>
      <c r="P75" s="20"/>
      <c r="Q75" s="267"/>
      <c r="T75" s="201"/>
      <c r="U75" s="5"/>
      <c r="V75" s="5"/>
      <c r="W75" s="23"/>
      <c r="X75" s="31"/>
      <c r="Y75" s="96"/>
      <c r="Z75" s="96"/>
      <c r="AA75" s="96"/>
      <c r="AB75" s="96"/>
      <c r="AC75" s="96"/>
      <c r="AD75" s="96"/>
      <c r="AE75" s="146"/>
      <c r="AF75" s="31"/>
      <c r="AG75" s="31"/>
      <c r="AH75" s="31"/>
      <c r="AI75" s="31"/>
      <c r="AJ75" s="31"/>
      <c r="AK75" s="31"/>
      <c r="AL75" s="31"/>
      <c r="AM75" s="31"/>
      <c r="AN75" s="31"/>
      <c r="AO75" s="31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  <c r="BO75" s="5"/>
      <c r="BP75" s="5"/>
      <c r="BQ75" s="5"/>
      <c r="BR75" s="5"/>
      <c r="BS75" s="5"/>
      <c r="BT75" s="5"/>
      <c r="BU75" s="5"/>
      <c r="BV75" s="5"/>
      <c r="BW75" s="5"/>
      <c r="BX75" s="5"/>
      <c r="BY75" s="5"/>
      <c r="BZ75" s="5"/>
      <c r="CA75" s="5"/>
      <c r="CB75" s="5"/>
      <c r="CC75" s="5"/>
      <c r="CD75" s="5"/>
      <c r="CE75" s="5"/>
      <c r="CF75" s="5"/>
      <c r="CG75" s="5"/>
      <c r="CH75" s="5"/>
      <c r="CI75" s="5"/>
      <c r="CJ75" s="5"/>
      <c r="CK75" s="5"/>
      <c r="CL75" s="5"/>
      <c r="CM75" s="5"/>
      <c r="CN75" s="5"/>
      <c r="CO75" s="5"/>
      <c r="CP75" s="5"/>
      <c r="CQ75" s="5"/>
      <c r="CR75" s="5"/>
      <c r="CS75" s="5"/>
      <c r="CT75" s="5"/>
      <c r="CU75" s="5"/>
      <c r="CV75" s="5"/>
      <c r="CW75" s="5"/>
      <c r="CX75" s="5"/>
      <c r="CY75" s="5"/>
      <c r="CZ75" s="5"/>
      <c r="DA75" s="5"/>
      <c r="DB75" s="5"/>
      <c r="DC75" s="5"/>
      <c r="DD75" s="5"/>
      <c r="DE75" s="5"/>
      <c r="DF75" s="5"/>
      <c r="DG75" s="5"/>
      <c r="DH75" s="5"/>
      <c r="DI75" s="5"/>
      <c r="DJ75" s="5"/>
      <c r="DK75" s="5"/>
      <c r="DL75" s="5"/>
      <c r="DM75" s="5"/>
      <c r="DN75" s="5"/>
      <c r="DO75" s="5"/>
      <c r="DP75" s="5"/>
      <c r="DQ75" s="5"/>
      <c r="DR75" s="5"/>
      <c r="DS75" s="5"/>
      <c r="DT75" s="5"/>
      <c r="DU75" s="5"/>
      <c r="DV75" s="5"/>
      <c r="DW75" s="5"/>
      <c r="DX75" s="5"/>
      <c r="DY75" s="5"/>
      <c r="DZ75" s="5"/>
      <c r="EA75" s="5"/>
      <c r="EB75" s="5"/>
      <c r="EC75" s="5"/>
      <c r="ED75" s="5"/>
      <c r="EE75" s="5"/>
      <c r="EF75" s="5"/>
      <c r="EG75" s="5"/>
      <c r="EH75" s="5"/>
      <c r="EI75" s="5"/>
      <c r="EJ75" s="5"/>
      <c r="EK75" s="5"/>
      <c r="EL75" s="5"/>
      <c r="EM75" s="5"/>
      <c r="EN75" s="5"/>
      <c r="EO75" s="5"/>
      <c r="EP75" s="5"/>
      <c r="EQ75" s="5"/>
      <c r="ER75" s="5"/>
      <c r="ES75" s="5"/>
      <c r="ET75" s="5"/>
      <c r="EU75" s="5"/>
      <c r="EV75" s="5"/>
      <c r="EW75" s="5"/>
      <c r="EX75" s="5"/>
      <c r="EY75" s="5"/>
      <c r="EZ75" s="5"/>
      <c r="FA75" s="5"/>
      <c r="FB75" s="5"/>
      <c r="FC75" s="5"/>
      <c r="FD75" s="5"/>
      <c r="FE75" s="5"/>
      <c r="FF75" s="5"/>
      <c r="FG75" s="5"/>
      <c r="FH75" s="5"/>
      <c r="FI75" s="5"/>
      <c r="FJ75" s="5"/>
      <c r="FK75" s="5"/>
      <c r="FL75" s="5"/>
      <c r="FM75" s="5"/>
      <c r="FN75" s="5"/>
      <c r="FO75" s="5"/>
      <c r="FP75" s="5"/>
      <c r="FQ75" s="5"/>
      <c r="FR75" s="5"/>
      <c r="FS75" s="5"/>
      <c r="FT75" s="5"/>
      <c r="FU75" s="5"/>
      <c r="FV75" s="5"/>
      <c r="FW75" s="5"/>
      <c r="FX75" s="5"/>
      <c r="FY75" s="5"/>
      <c r="FZ75" s="5"/>
      <c r="GA75" s="5"/>
      <c r="GB75" s="5"/>
      <c r="GC75" s="5"/>
      <c r="GD75" s="5"/>
      <c r="GE75" s="5"/>
      <c r="GF75" s="5"/>
      <c r="GG75" s="5"/>
      <c r="GH75" s="5"/>
      <c r="GI75" s="5"/>
      <c r="GJ75" s="5"/>
      <c r="GK75" s="5"/>
      <c r="GL75" s="5"/>
      <c r="GM75" s="5"/>
      <c r="GN75" s="5"/>
      <c r="GO75" s="5"/>
      <c r="GP75" s="5"/>
      <c r="GQ75" s="5"/>
      <c r="GR75" s="5"/>
      <c r="GS75" s="5"/>
      <c r="GT75" s="5"/>
      <c r="GU75" s="5"/>
      <c r="GV75" s="5"/>
      <c r="GW75" s="5"/>
      <c r="GX75" s="5"/>
      <c r="GY75" s="5"/>
      <c r="GZ75" s="5"/>
      <c r="HA75" s="5"/>
      <c r="HB75" s="5"/>
      <c r="HC75" s="5"/>
      <c r="HD75" s="5"/>
      <c r="HE75" s="5"/>
      <c r="HF75" s="5"/>
      <c r="HG75" s="5"/>
      <c r="HH75" s="5"/>
      <c r="HI75" s="5"/>
      <c r="HJ75" s="5"/>
      <c r="HK75" s="5"/>
      <c r="HL75" s="5"/>
      <c r="HM75" s="5"/>
      <c r="HN75" s="5"/>
      <c r="HO75" s="5"/>
      <c r="HP75" s="5"/>
      <c r="HQ75" s="5"/>
      <c r="HR75" s="5"/>
      <c r="HS75" s="5"/>
      <c r="HT75" s="5"/>
      <c r="HU75" s="5"/>
      <c r="HV75" s="5"/>
      <c r="HW75" s="5"/>
      <c r="HX75" s="5"/>
      <c r="HY75" s="5"/>
      <c r="HZ75" s="5"/>
      <c r="IA75" s="5"/>
      <c r="IB75" s="5"/>
      <c r="IC75" s="5"/>
      <c r="ID75" s="5"/>
      <c r="IE75" s="5"/>
      <c r="IF75" s="5"/>
      <c r="IG75" s="5"/>
      <c r="IH75" s="5"/>
      <c r="II75" s="5"/>
      <c r="IJ75" s="5"/>
      <c r="IK75" s="5"/>
      <c r="IL75" s="5"/>
      <c r="IM75" s="5"/>
      <c r="IN75" s="5"/>
      <c r="IO75" s="5"/>
      <c r="IP75" s="5"/>
      <c r="IQ75" s="5"/>
      <c r="IR75" s="5"/>
      <c r="IS75" s="5"/>
      <c r="IT75" s="5"/>
      <c r="IU75" s="5"/>
      <c r="IV75" s="5"/>
    </row>
    <row r="76" spans="1:256" ht="17.25" customHeight="1">
      <c r="A76" s="5"/>
      <c r="B76" s="198"/>
      <c r="C76" s="79"/>
      <c r="D76" s="79"/>
      <c r="E76" s="13"/>
      <c r="F76" s="14"/>
      <c r="G76" s="15"/>
      <c r="H76" s="23"/>
      <c r="J76" s="13"/>
      <c r="K76" s="14"/>
      <c r="L76" s="15"/>
      <c r="M76" s="20"/>
      <c r="N76" s="10"/>
      <c r="O76" s="13"/>
      <c r="P76" s="14"/>
      <c r="Q76" s="15"/>
      <c r="T76" s="196"/>
      <c r="U76" s="5"/>
      <c r="V76" s="5"/>
      <c r="W76" s="23"/>
      <c r="X76" s="31"/>
      <c r="Y76" s="96"/>
      <c r="Z76" s="96"/>
      <c r="AA76" s="96"/>
      <c r="AB76" s="96"/>
      <c r="AC76" s="96"/>
      <c r="AD76" s="96"/>
      <c r="AE76" s="146"/>
      <c r="AF76" s="31"/>
      <c r="AG76" s="31"/>
      <c r="AH76" s="31"/>
      <c r="AI76" s="31"/>
      <c r="AJ76" s="31"/>
      <c r="AK76" s="31"/>
      <c r="AL76" s="31"/>
      <c r="AM76" s="31"/>
      <c r="AN76" s="31"/>
      <c r="AO76" s="31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  <c r="BO76" s="5"/>
      <c r="BP76" s="5"/>
      <c r="BQ76" s="5"/>
      <c r="BR76" s="5"/>
      <c r="BS76" s="5"/>
      <c r="BT76" s="5"/>
      <c r="BU76" s="5"/>
      <c r="BV76" s="5"/>
      <c r="BW76" s="5"/>
      <c r="BX76" s="5"/>
      <c r="BY76" s="5"/>
      <c r="BZ76" s="5"/>
      <c r="CA76" s="5"/>
      <c r="CB76" s="5"/>
      <c r="CC76" s="5"/>
      <c r="CD76" s="5"/>
      <c r="CE76" s="5"/>
      <c r="CF76" s="5"/>
      <c r="CG76" s="5"/>
      <c r="CH76" s="5"/>
      <c r="CI76" s="5"/>
      <c r="CJ76" s="5"/>
      <c r="CK76" s="5"/>
      <c r="CL76" s="5"/>
      <c r="CM76" s="5"/>
      <c r="CN76" s="5"/>
      <c r="CO76" s="5"/>
      <c r="CP76" s="5"/>
      <c r="CQ76" s="5"/>
      <c r="CR76" s="5"/>
      <c r="CS76" s="5"/>
      <c r="CT76" s="5"/>
      <c r="CU76" s="5"/>
      <c r="CV76" s="5"/>
      <c r="CW76" s="5"/>
      <c r="CX76" s="5"/>
      <c r="CY76" s="5"/>
      <c r="CZ76" s="5"/>
      <c r="DA76" s="5"/>
      <c r="DB76" s="5"/>
      <c r="DC76" s="5"/>
      <c r="DD76" s="5"/>
      <c r="DE76" s="5"/>
      <c r="DF76" s="5"/>
      <c r="DG76" s="5"/>
      <c r="DH76" s="5"/>
      <c r="DI76" s="5"/>
      <c r="DJ76" s="5"/>
      <c r="DK76" s="5"/>
      <c r="DL76" s="5"/>
      <c r="DM76" s="5"/>
      <c r="DN76" s="5"/>
      <c r="DO76" s="5"/>
      <c r="DP76" s="5"/>
      <c r="DQ76" s="5"/>
      <c r="DR76" s="5"/>
      <c r="DS76" s="5"/>
      <c r="DT76" s="5"/>
      <c r="DU76" s="5"/>
      <c r="DV76" s="5"/>
      <c r="DW76" s="5"/>
      <c r="DX76" s="5"/>
      <c r="DY76" s="5"/>
      <c r="DZ76" s="5"/>
      <c r="EA76" s="5"/>
      <c r="EB76" s="5"/>
      <c r="EC76" s="5"/>
      <c r="ED76" s="5"/>
      <c r="EE76" s="5"/>
      <c r="EF76" s="5"/>
      <c r="EG76" s="5"/>
      <c r="EH76" s="5"/>
      <c r="EI76" s="5"/>
      <c r="EJ76" s="5"/>
      <c r="EK76" s="5"/>
      <c r="EL76" s="5"/>
      <c r="EM76" s="5"/>
      <c r="EN76" s="5"/>
      <c r="EO76" s="5"/>
      <c r="EP76" s="5"/>
      <c r="EQ76" s="5"/>
      <c r="ER76" s="5"/>
      <c r="ES76" s="5"/>
      <c r="ET76" s="5"/>
      <c r="EU76" s="5"/>
      <c r="EV76" s="5"/>
      <c r="EW76" s="5"/>
      <c r="EX76" s="5"/>
      <c r="EY76" s="5"/>
      <c r="EZ76" s="5"/>
      <c r="FA76" s="5"/>
      <c r="FB76" s="5"/>
      <c r="FC76" s="5"/>
      <c r="FD76" s="5"/>
      <c r="FE76" s="5"/>
      <c r="FF76" s="5"/>
      <c r="FG76" s="5"/>
      <c r="FH76" s="5"/>
      <c r="FI76" s="5"/>
      <c r="FJ76" s="5"/>
      <c r="FK76" s="5"/>
      <c r="FL76" s="5"/>
      <c r="FM76" s="5"/>
      <c r="FN76" s="5"/>
      <c r="FO76" s="5"/>
      <c r="FP76" s="5"/>
      <c r="FQ76" s="5"/>
      <c r="FR76" s="5"/>
      <c r="FS76" s="5"/>
      <c r="FT76" s="5"/>
      <c r="FU76" s="5"/>
      <c r="FV76" s="5"/>
      <c r="FW76" s="5"/>
      <c r="FX76" s="5"/>
      <c r="FY76" s="5"/>
      <c r="FZ76" s="5"/>
      <c r="GA76" s="5"/>
      <c r="GB76" s="5"/>
      <c r="GC76" s="5"/>
      <c r="GD76" s="5"/>
      <c r="GE76" s="5"/>
      <c r="GF76" s="5"/>
      <c r="GG76" s="5"/>
      <c r="GH76" s="5"/>
      <c r="GI76" s="5"/>
      <c r="GJ76" s="5"/>
      <c r="GK76" s="5"/>
      <c r="GL76" s="5"/>
      <c r="GM76" s="5"/>
      <c r="GN76" s="5"/>
      <c r="GO76" s="5"/>
      <c r="GP76" s="5"/>
      <c r="GQ76" s="5"/>
      <c r="GR76" s="5"/>
      <c r="GS76" s="5"/>
      <c r="GT76" s="5"/>
      <c r="GU76" s="5"/>
      <c r="GV76" s="5"/>
      <c r="GW76" s="5"/>
      <c r="GX76" s="5"/>
      <c r="GY76" s="5"/>
      <c r="GZ76" s="5"/>
      <c r="HA76" s="5"/>
      <c r="HB76" s="5"/>
      <c r="HC76" s="5"/>
      <c r="HD76" s="5"/>
      <c r="HE76" s="5"/>
      <c r="HF76" s="5"/>
      <c r="HG76" s="5"/>
      <c r="HH76" s="5"/>
      <c r="HI76" s="5"/>
      <c r="HJ76" s="5"/>
      <c r="HK76" s="5"/>
      <c r="HL76" s="5"/>
      <c r="HM76" s="5"/>
      <c r="HN76" s="5"/>
      <c r="HO76" s="5"/>
      <c r="HP76" s="5"/>
      <c r="HQ76" s="5"/>
      <c r="HR76" s="5"/>
      <c r="HS76" s="5"/>
      <c r="HT76" s="5"/>
      <c r="HU76" s="5"/>
      <c r="HV76" s="5"/>
      <c r="HW76" s="5"/>
      <c r="HX76" s="5"/>
      <c r="HY76" s="5"/>
      <c r="HZ76" s="5"/>
      <c r="IA76" s="5"/>
      <c r="IB76" s="5"/>
      <c r="IC76" s="5"/>
      <c r="ID76" s="5"/>
      <c r="IE76" s="5"/>
      <c r="IF76" s="5"/>
      <c r="IG76" s="5"/>
      <c r="IH76" s="5"/>
      <c r="II76" s="5"/>
      <c r="IJ76" s="5"/>
      <c r="IK76" s="5"/>
      <c r="IL76" s="5"/>
      <c r="IM76" s="5"/>
      <c r="IN76" s="5"/>
      <c r="IO76" s="5"/>
      <c r="IP76" s="5"/>
      <c r="IQ76" s="5"/>
      <c r="IR76" s="5"/>
      <c r="IS76" s="5"/>
      <c r="IT76" s="5"/>
      <c r="IU76" s="5"/>
      <c r="IV76" s="5"/>
    </row>
    <row r="77" spans="1:256" ht="17.25" customHeight="1">
      <c r="A77" s="5"/>
      <c r="B77" s="198"/>
      <c r="C77" s="34"/>
      <c r="D77" s="100"/>
      <c r="E77" s="13"/>
      <c r="F77" s="14"/>
      <c r="G77" s="15"/>
      <c r="H77" s="101"/>
      <c r="I77" s="101"/>
      <c r="J77" s="13"/>
      <c r="K77" s="14"/>
      <c r="L77" s="15"/>
      <c r="M77" s="32"/>
      <c r="N77" s="39"/>
      <c r="O77" s="13"/>
      <c r="P77" s="14"/>
      <c r="Q77" s="15"/>
      <c r="R77" s="39"/>
      <c r="S77" s="35"/>
      <c r="T77" s="196"/>
      <c r="U77" s="5"/>
      <c r="V77" s="5"/>
      <c r="W77" s="23"/>
      <c r="X77" s="31"/>
      <c r="Y77" s="96"/>
      <c r="Z77" s="96"/>
      <c r="AA77" s="96"/>
      <c r="AB77" s="96"/>
      <c r="AC77" s="96"/>
      <c r="AD77" s="96"/>
      <c r="AE77" s="146"/>
      <c r="AF77" s="31"/>
      <c r="AG77" s="31"/>
      <c r="AH77" s="31"/>
      <c r="AI77" s="31"/>
      <c r="AJ77" s="31"/>
      <c r="AK77" s="31"/>
      <c r="AL77" s="31"/>
      <c r="AM77" s="31"/>
      <c r="AN77" s="31"/>
      <c r="AO77" s="31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  <c r="BO77" s="5"/>
      <c r="BP77" s="5"/>
      <c r="BQ77" s="5"/>
      <c r="BR77" s="5"/>
      <c r="BS77" s="5"/>
      <c r="BT77" s="5"/>
      <c r="BU77" s="5"/>
      <c r="BV77" s="5"/>
      <c r="BW77" s="5"/>
      <c r="BX77" s="5"/>
      <c r="BY77" s="5"/>
      <c r="BZ77" s="5"/>
      <c r="CA77" s="5"/>
      <c r="CB77" s="5"/>
      <c r="CC77" s="5"/>
      <c r="CD77" s="5"/>
      <c r="CE77" s="5"/>
      <c r="CF77" s="5"/>
      <c r="CG77" s="5"/>
      <c r="CH77" s="5"/>
      <c r="CI77" s="5"/>
      <c r="CJ77" s="5"/>
      <c r="CK77" s="5"/>
      <c r="CL77" s="5"/>
      <c r="CM77" s="5"/>
      <c r="CN77" s="5"/>
      <c r="CO77" s="5"/>
      <c r="CP77" s="5"/>
      <c r="CQ77" s="5"/>
      <c r="CR77" s="5"/>
      <c r="CS77" s="5"/>
      <c r="CT77" s="5"/>
      <c r="CU77" s="5"/>
      <c r="CV77" s="5"/>
      <c r="CW77" s="5"/>
      <c r="CX77" s="5"/>
      <c r="CY77" s="5"/>
      <c r="CZ77" s="5"/>
      <c r="DA77" s="5"/>
      <c r="DB77" s="5"/>
      <c r="DC77" s="5"/>
      <c r="DD77" s="5"/>
      <c r="DE77" s="5"/>
      <c r="DF77" s="5"/>
      <c r="DG77" s="5"/>
      <c r="DH77" s="5"/>
      <c r="DI77" s="5"/>
      <c r="DJ77" s="5"/>
      <c r="DK77" s="5"/>
      <c r="DL77" s="5"/>
      <c r="DM77" s="5"/>
      <c r="DN77" s="5"/>
      <c r="DO77" s="5"/>
      <c r="DP77" s="5"/>
      <c r="DQ77" s="5"/>
      <c r="DR77" s="5"/>
      <c r="DS77" s="5"/>
      <c r="DT77" s="5"/>
      <c r="DU77" s="5"/>
      <c r="DV77" s="5"/>
      <c r="DW77" s="5"/>
      <c r="DX77" s="5"/>
      <c r="DY77" s="5"/>
      <c r="DZ77" s="5"/>
      <c r="EA77" s="5"/>
      <c r="EB77" s="5"/>
      <c r="EC77" s="5"/>
      <c r="ED77" s="5"/>
      <c r="EE77" s="5"/>
      <c r="EF77" s="5"/>
      <c r="EG77" s="5"/>
      <c r="EH77" s="5"/>
      <c r="EI77" s="5"/>
      <c r="EJ77" s="5"/>
      <c r="EK77" s="5"/>
      <c r="EL77" s="5"/>
      <c r="EM77" s="5"/>
      <c r="EN77" s="5"/>
      <c r="EO77" s="5"/>
      <c r="EP77" s="5"/>
      <c r="EQ77" s="5"/>
      <c r="ER77" s="5"/>
      <c r="ES77" s="5"/>
      <c r="ET77" s="5"/>
      <c r="EU77" s="5"/>
      <c r="EV77" s="5"/>
      <c r="EW77" s="5"/>
      <c r="EX77" s="5"/>
      <c r="EY77" s="5"/>
      <c r="EZ77" s="5"/>
      <c r="FA77" s="5"/>
      <c r="FB77" s="5"/>
      <c r="FC77" s="5"/>
      <c r="FD77" s="5"/>
      <c r="FE77" s="5"/>
      <c r="FF77" s="5"/>
      <c r="FG77" s="5"/>
      <c r="FH77" s="5"/>
      <c r="FI77" s="5"/>
      <c r="FJ77" s="5"/>
      <c r="FK77" s="5"/>
      <c r="FL77" s="5"/>
      <c r="FM77" s="5"/>
      <c r="FN77" s="5"/>
      <c r="FO77" s="5"/>
      <c r="FP77" s="5"/>
      <c r="FQ77" s="5"/>
      <c r="FR77" s="5"/>
      <c r="FS77" s="5"/>
      <c r="FT77" s="5"/>
      <c r="FU77" s="5"/>
      <c r="FV77" s="5"/>
      <c r="FW77" s="5"/>
      <c r="FX77" s="5"/>
      <c r="FY77" s="5"/>
      <c r="FZ77" s="5"/>
      <c r="GA77" s="5"/>
      <c r="GB77" s="5"/>
      <c r="GC77" s="5"/>
      <c r="GD77" s="5"/>
      <c r="GE77" s="5"/>
      <c r="GF77" s="5"/>
      <c r="GG77" s="5"/>
      <c r="GH77" s="5"/>
      <c r="GI77" s="5"/>
      <c r="GJ77" s="5"/>
      <c r="GK77" s="5"/>
      <c r="GL77" s="5"/>
      <c r="GM77" s="5"/>
      <c r="GN77" s="5"/>
      <c r="GO77" s="5"/>
      <c r="GP77" s="5"/>
      <c r="GQ77" s="5"/>
      <c r="GR77" s="5"/>
      <c r="GS77" s="5"/>
      <c r="GT77" s="5"/>
      <c r="GU77" s="5"/>
      <c r="GV77" s="5"/>
      <c r="GW77" s="5"/>
      <c r="GX77" s="5"/>
      <c r="GY77" s="5"/>
      <c r="GZ77" s="5"/>
      <c r="HA77" s="5"/>
      <c r="HB77" s="5"/>
      <c r="HC77" s="5"/>
      <c r="HD77" s="5"/>
      <c r="HE77" s="5"/>
      <c r="HF77" s="5"/>
      <c r="HG77" s="5"/>
      <c r="HH77" s="5"/>
      <c r="HI77" s="5"/>
      <c r="HJ77" s="5"/>
      <c r="HK77" s="5"/>
      <c r="HL77" s="5"/>
      <c r="HM77" s="5"/>
      <c r="HN77" s="5"/>
      <c r="HO77" s="5"/>
      <c r="HP77" s="5"/>
      <c r="HQ77" s="5"/>
      <c r="HR77" s="5"/>
      <c r="HS77" s="5"/>
      <c r="HT77" s="5"/>
      <c r="HU77" s="5"/>
      <c r="HV77" s="5"/>
      <c r="HW77" s="5"/>
      <c r="HX77" s="5"/>
      <c r="HY77" s="5"/>
      <c r="HZ77" s="5"/>
      <c r="IA77" s="5"/>
      <c r="IB77" s="5"/>
      <c r="IC77" s="5"/>
      <c r="ID77" s="5"/>
      <c r="IE77" s="5"/>
      <c r="IF77" s="5"/>
      <c r="IG77" s="5"/>
      <c r="IH77" s="5"/>
      <c r="II77" s="5"/>
      <c r="IJ77" s="5"/>
      <c r="IK77" s="5"/>
      <c r="IL77" s="5"/>
      <c r="IM77" s="5"/>
      <c r="IN77" s="5"/>
      <c r="IO77" s="5"/>
      <c r="IP77" s="5"/>
      <c r="IQ77" s="5"/>
      <c r="IR77" s="5"/>
      <c r="IS77" s="5"/>
      <c r="IT77" s="5"/>
      <c r="IU77" s="5"/>
      <c r="IV77" s="5"/>
    </row>
    <row r="78" spans="1:256" ht="17.25" customHeight="1">
      <c r="A78" s="5"/>
      <c r="B78" s="202"/>
      <c r="C78" s="44" t="s">
        <v>1156</v>
      </c>
      <c r="D78" s="26" t="s">
        <v>1184</v>
      </c>
      <c r="E78" s="209"/>
      <c r="F78" s="25"/>
      <c r="G78" s="210"/>
      <c r="H78" s="28" t="s">
        <v>1148</v>
      </c>
      <c r="I78" s="26" t="s">
        <v>881</v>
      </c>
      <c r="J78" s="209"/>
      <c r="K78" s="25"/>
      <c r="L78" s="210"/>
      <c r="M78" s="25" t="s">
        <v>1188</v>
      </c>
      <c r="N78" s="26" t="s">
        <v>1157</v>
      </c>
      <c r="O78" s="209"/>
      <c r="P78" s="25"/>
      <c r="Q78" s="210"/>
      <c r="R78" s="36" t="s">
        <v>1149</v>
      </c>
      <c r="S78" s="26" t="s">
        <v>1150</v>
      </c>
      <c r="T78" s="204"/>
      <c r="U78" s="5"/>
      <c r="V78" s="5"/>
      <c r="W78" s="23"/>
      <c r="X78" s="31"/>
      <c r="Y78" s="96"/>
      <c r="Z78" s="96"/>
      <c r="AA78" s="96"/>
      <c r="AB78" s="96"/>
      <c r="AC78" s="96"/>
      <c r="AD78" s="96"/>
      <c r="AE78" s="146"/>
      <c r="AF78" s="31"/>
      <c r="AG78" s="31"/>
      <c r="AH78" s="31"/>
      <c r="AI78" s="31"/>
      <c r="AJ78" s="31"/>
      <c r="AK78" s="31"/>
      <c r="AL78" s="31"/>
      <c r="AM78" s="31"/>
      <c r="AN78" s="31"/>
      <c r="AO78" s="31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  <c r="BO78" s="5"/>
      <c r="BP78" s="5"/>
      <c r="BQ78" s="5"/>
      <c r="BR78" s="5"/>
      <c r="BS78" s="5"/>
      <c r="BT78" s="5"/>
      <c r="BU78" s="5"/>
      <c r="BV78" s="5"/>
      <c r="BW78" s="5"/>
      <c r="BX78" s="5"/>
      <c r="BY78" s="5"/>
      <c r="BZ78" s="5"/>
      <c r="CA78" s="5"/>
      <c r="CB78" s="5"/>
      <c r="CC78" s="5"/>
      <c r="CD78" s="5"/>
      <c r="CE78" s="5"/>
      <c r="CF78" s="5"/>
      <c r="CG78" s="5"/>
      <c r="CH78" s="5"/>
      <c r="CI78" s="5"/>
      <c r="CJ78" s="5"/>
      <c r="CK78" s="5"/>
      <c r="CL78" s="5"/>
      <c r="CM78" s="5"/>
      <c r="CN78" s="5"/>
      <c r="CO78" s="5"/>
      <c r="CP78" s="5"/>
      <c r="CQ78" s="5"/>
      <c r="CR78" s="5"/>
      <c r="CS78" s="5"/>
      <c r="CT78" s="5"/>
      <c r="CU78" s="5"/>
      <c r="CV78" s="5"/>
      <c r="CW78" s="5"/>
      <c r="CX78" s="5"/>
      <c r="CY78" s="5"/>
      <c r="CZ78" s="5"/>
      <c r="DA78" s="5"/>
      <c r="DB78" s="5"/>
      <c r="DC78" s="5"/>
      <c r="DD78" s="5"/>
      <c r="DE78" s="5"/>
      <c r="DF78" s="5"/>
      <c r="DG78" s="5"/>
      <c r="DH78" s="5"/>
      <c r="DI78" s="5"/>
      <c r="DJ78" s="5"/>
      <c r="DK78" s="5"/>
      <c r="DL78" s="5"/>
      <c r="DM78" s="5"/>
      <c r="DN78" s="5"/>
      <c r="DO78" s="5"/>
      <c r="DP78" s="5"/>
      <c r="DQ78" s="5"/>
      <c r="DR78" s="5"/>
      <c r="DS78" s="5"/>
      <c r="DT78" s="5"/>
      <c r="DU78" s="5"/>
      <c r="DV78" s="5"/>
      <c r="DW78" s="5"/>
      <c r="DX78" s="5"/>
      <c r="DY78" s="5"/>
      <c r="DZ78" s="5"/>
      <c r="EA78" s="5"/>
      <c r="EB78" s="5"/>
      <c r="EC78" s="5"/>
      <c r="ED78" s="5"/>
      <c r="EE78" s="5"/>
      <c r="EF78" s="5"/>
      <c r="EG78" s="5"/>
      <c r="EH78" s="5"/>
      <c r="EI78" s="5"/>
      <c r="EJ78" s="5"/>
      <c r="EK78" s="5"/>
      <c r="EL78" s="5"/>
      <c r="EM78" s="5"/>
      <c r="EN78" s="5"/>
      <c r="EO78" s="5"/>
      <c r="EP78" s="5"/>
      <c r="EQ78" s="5"/>
      <c r="ER78" s="5"/>
      <c r="ES78" s="5"/>
      <c r="ET78" s="5"/>
      <c r="EU78" s="5"/>
      <c r="EV78" s="5"/>
      <c r="EW78" s="5"/>
      <c r="EX78" s="5"/>
      <c r="EY78" s="5"/>
      <c r="EZ78" s="5"/>
      <c r="FA78" s="5"/>
      <c r="FB78" s="5"/>
      <c r="FC78" s="5"/>
      <c r="FD78" s="5"/>
      <c r="FE78" s="5"/>
      <c r="FF78" s="5"/>
      <c r="FG78" s="5"/>
      <c r="FH78" s="5"/>
      <c r="FI78" s="5"/>
      <c r="FJ78" s="5"/>
      <c r="FK78" s="5"/>
      <c r="FL78" s="5"/>
      <c r="FM78" s="5"/>
      <c r="FN78" s="5"/>
      <c r="FO78" s="5"/>
      <c r="FP78" s="5"/>
      <c r="FQ78" s="5"/>
      <c r="FR78" s="5"/>
      <c r="FS78" s="5"/>
      <c r="FT78" s="5"/>
      <c r="FU78" s="5"/>
      <c r="FV78" s="5"/>
      <c r="FW78" s="5"/>
      <c r="FX78" s="5"/>
      <c r="FY78" s="5"/>
      <c r="FZ78" s="5"/>
      <c r="GA78" s="5"/>
      <c r="GB78" s="5"/>
      <c r="GC78" s="5"/>
      <c r="GD78" s="5"/>
      <c r="GE78" s="5"/>
      <c r="GF78" s="5"/>
      <c r="GG78" s="5"/>
      <c r="GH78" s="5"/>
      <c r="GI78" s="5"/>
      <c r="GJ78" s="5"/>
      <c r="GK78" s="5"/>
      <c r="GL78" s="5"/>
      <c r="GM78" s="5"/>
      <c r="GN78" s="5"/>
      <c r="GO78" s="5"/>
      <c r="GP78" s="5"/>
      <c r="GQ78" s="5"/>
      <c r="GR78" s="5"/>
      <c r="GS78" s="5"/>
      <c r="GT78" s="5"/>
      <c r="GU78" s="5"/>
      <c r="GV78" s="5"/>
      <c r="GW78" s="5"/>
      <c r="GX78" s="5"/>
      <c r="GY78" s="5"/>
      <c r="GZ78" s="5"/>
      <c r="HA78" s="5"/>
      <c r="HB78" s="5"/>
      <c r="HC78" s="5"/>
      <c r="HD78" s="5"/>
      <c r="HE78" s="5"/>
      <c r="HF78" s="5"/>
      <c r="HG78" s="5"/>
      <c r="HH78" s="5"/>
      <c r="HI78" s="5"/>
      <c r="HJ78" s="5"/>
      <c r="HK78" s="5"/>
      <c r="HL78" s="5"/>
      <c r="HM78" s="5"/>
      <c r="HN78" s="5"/>
      <c r="HO78" s="5"/>
      <c r="HP78" s="5"/>
      <c r="HQ78" s="5"/>
      <c r="HR78" s="5"/>
      <c r="HS78" s="5"/>
      <c r="HT78" s="5"/>
      <c r="HU78" s="5"/>
      <c r="HV78" s="5"/>
      <c r="HW78" s="5"/>
      <c r="HX78" s="5"/>
      <c r="HY78" s="5"/>
      <c r="HZ78" s="5"/>
      <c r="IA78" s="5"/>
      <c r="IB78" s="5"/>
      <c r="IC78" s="5"/>
      <c r="ID78" s="5"/>
      <c r="IE78" s="5"/>
      <c r="IF78" s="5"/>
      <c r="IG78" s="5"/>
      <c r="IH78" s="5"/>
      <c r="II78" s="5"/>
      <c r="IJ78" s="5"/>
      <c r="IK78" s="5"/>
      <c r="IL78" s="5"/>
      <c r="IM78" s="5"/>
      <c r="IN78" s="5"/>
      <c r="IO78" s="5"/>
      <c r="IP78" s="5"/>
      <c r="IQ78" s="5"/>
      <c r="IR78" s="5"/>
      <c r="IS78" s="5"/>
      <c r="IT78" s="5"/>
      <c r="IU78" s="5"/>
      <c r="IV78" s="5"/>
    </row>
    <row r="79" spans="1:256" ht="17.25" customHeight="1">
      <c r="A79" s="5"/>
      <c r="B79" s="195"/>
      <c r="C79" s="25" t="s">
        <v>3160</v>
      </c>
      <c r="D79" s="25"/>
      <c r="E79" s="216"/>
      <c r="F79" s="25"/>
      <c r="G79" s="217"/>
      <c r="H79" s="74"/>
      <c r="I79" s="74"/>
      <c r="J79" s="216"/>
      <c r="K79" s="25"/>
      <c r="L79" s="217"/>
      <c r="M79" s="44"/>
      <c r="N79" s="44"/>
      <c r="O79" s="216"/>
      <c r="P79" s="25"/>
      <c r="Q79" s="217"/>
      <c r="R79" s="30"/>
      <c r="S79" s="30"/>
      <c r="T79" s="201"/>
      <c r="U79" s="5"/>
      <c r="V79" s="5"/>
      <c r="W79" s="23"/>
      <c r="X79" s="31"/>
      <c r="Y79" s="96"/>
      <c r="Z79" s="96"/>
      <c r="AA79" s="96"/>
      <c r="AB79" s="96"/>
      <c r="AC79" s="96"/>
      <c r="AD79" s="96"/>
      <c r="AE79" s="146"/>
      <c r="AF79" s="31"/>
      <c r="AG79" s="31"/>
      <c r="AH79" s="31"/>
      <c r="AI79" s="31"/>
      <c r="AJ79" s="31"/>
      <c r="AK79" s="31"/>
      <c r="AL79" s="31"/>
      <c r="AM79" s="31"/>
      <c r="AN79" s="31"/>
      <c r="AO79" s="31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  <c r="BO79" s="5"/>
      <c r="BP79" s="5"/>
      <c r="BQ79" s="5"/>
      <c r="BR79" s="5"/>
      <c r="BS79" s="5"/>
      <c r="BT79" s="5"/>
      <c r="BU79" s="5"/>
      <c r="BV79" s="5"/>
      <c r="BW79" s="5"/>
      <c r="BX79" s="5"/>
      <c r="BY79" s="5"/>
      <c r="BZ79" s="5"/>
      <c r="CA79" s="5"/>
      <c r="CB79" s="5"/>
      <c r="CC79" s="5"/>
      <c r="CD79" s="5"/>
      <c r="CE79" s="5"/>
      <c r="CF79" s="5"/>
      <c r="CG79" s="5"/>
      <c r="CH79" s="5"/>
      <c r="CI79" s="5"/>
      <c r="CJ79" s="5"/>
      <c r="CK79" s="5"/>
      <c r="CL79" s="5"/>
      <c r="CM79" s="5"/>
      <c r="CN79" s="5"/>
      <c r="CO79" s="5"/>
      <c r="CP79" s="5"/>
      <c r="CQ79" s="5"/>
      <c r="CR79" s="5"/>
      <c r="CS79" s="5"/>
      <c r="CT79" s="5"/>
      <c r="CU79" s="5"/>
      <c r="CV79" s="5"/>
      <c r="CW79" s="5"/>
      <c r="CX79" s="5"/>
      <c r="CY79" s="5"/>
      <c r="CZ79" s="5"/>
      <c r="DA79" s="5"/>
      <c r="DB79" s="5"/>
      <c r="DC79" s="5"/>
      <c r="DD79" s="5"/>
      <c r="DE79" s="5"/>
      <c r="DF79" s="5"/>
      <c r="DG79" s="5"/>
      <c r="DH79" s="5"/>
      <c r="DI79" s="5"/>
      <c r="DJ79" s="5"/>
      <c r="DK79" s="5"/>
      <c r="DL79" s="5"/>
      <c r="DM79" s="5"/>
      <c r="DN79" s="5"/>
      <c r="DO79" s="5"/>
      <c r="DP79" s="5"/>
      <c r="DQ79" s="5"/>
      <c r="DR79" s="5"/>
      <c r="DS79" s="5"/>
      <c r="DT79" s="5"/>
      <c r="DU79" s="5"/>
      <c r="DV79" s="5"/>
      <c r="DW79" s="5"/>
      <c r="DX79" s="5"/>
      <c r="DY79" s="5"/>
      <c r="DZ79" s="5"/>
      <c r="EA79" s="5"/>
      <c r="EB79" s="5"/>
      <c r="EC79" s="5"/>
      <c r="ED79" s="5"/>
      <c r="EE79" s="5"/>
      <c r="EF79" s="5"/>
      <c r="EG79" s="5"/>
      <c r="EH79" s="5"/>
      <c r="EI79" s="5"/>
      <c r="EJ79" s="5"/>
      <c r="EK79" s="5"/>
      <c r="EL79" s="5"/>
      <c r="EM79" s="5"/>
      <c r="EN79" s="5"/>
      <c r="EO79" s="5"/>
      <c r="EP79" s="5"/>
      <c r="EQ79" s="5"/>
      <c r="ER79" s="5"/>
      <c r="ES79" s="5"/>
      <c r="ET79" s="5"/>
      <c r="EU79" s="5"/>
      <c r="EV79" s="5"/>
      <c r="EW79" s="5"/>
      <c r="EX79" s="5"/>
      <c r="EY79" s="5"/>
      <c r="EZ79" s="5"/>
      <c r="FA79" s="5"/>
      <c r="FB79" s="5"/>
      <c r="FC79" s="5"/>
      <c r="FD79" s="5"/>
      <c r="FE79" s="5"/>
      <c r="FF79" s="5"/>
      <c r="FG79" s="5"/>
      <c r="FH79" s="5"/>
      <c r="FI79" s="5"/>
      <c r="FJ79" s="5"/>
      <c r="FK79" s="5"/>
      <c r="FL79" s="5"/>
      <c r="FM79" s="5"/>
      <c r="FN79" s="5"/>
      <c r="FO79" s="5"/>
      <c r="FP79" s="5"/>
      <c r="FQ79" s="5"/>
      <c r="FR79" s="5"/>
      <c r="FS79" s="5"/>
      <c r="FT79" s="5"/>
      <c r="FU79" s="5"/>
      <c r="FV79" s="5"/>
      <c r="FW79" s="5"/>
      <c r="FX79" s="5"/>
      <c r="FY79" s="5"/>
      <c r="FZ79" s="5"/>
      <c r="GA79" s="5"/>
      <c r="GB79" s="5"/>
      <c r="GC79" s="5"/>
      <c r="GD79" s="5"/>
      <c r="GE79" s="5"/>
      <c r="GF79" s="5"/>
      <c r="GG79" s="5"/>
      <c r="GH79" s="5"/>
      <c r="GI79" s="5"/>
      <c r="GJ79" s="5"/>
      <c r="GK79" s="5"/>
      <c r="GL79" s="5"/>
      <c r="GM79" s="5"/>
      <c r="GN79" s="5"/>
      <c r="GO79" s="5"/>
      <c r="GP79" s="5"/>
      <c r="GQ79" s="5"/>
      <c r="GR79" s="5"/>
      <c r="GS79" s="5"/>
      <c r="GT79" s="5"/>
      <c r="GU79" s="5"/>
      <c r="GV79" s="5"/>
      <c r="GW79" s="5"/>
      <c r="GX79" s="5"/>
      <c r="GY79" s="5"/>
      <c r="GZ79" s="5"/>
      <c r="HA79" s="5"/>
      <c r="HB79" s="5"/>
      <c r="HC79" s="5"/>
      <c r="HD79" s="5"/>
      <c r="HE79" s="5"/>
      <c r="HF79" s="5"/>
      <c r="HG79" s="5"/>
      <c r="HH79" s="5"/>
      <c r="HI79" s="5"/>
      <c r="HJ79" s="5"/>
      <c r="HK79" s="5"/>
      <c r="HL79" s="5"/>
      <c r="HM79" s="5"/>
      <c r="HN79" s="5"/>
      <c r="HO79" s="5"/>
      <c r="HP79" s="5"/>
      <c r="HQ79" s="5"/>
      <c r="HR79" s="5"/>
      <c r="HS79" s="5"/>
      <c r="HT79" s="5"/>
      <c r="HU79" s="5"/>
      <c r="HV79" s="5"/>
      <c r="HW79" s="5"/>
      <c r="HX79" s="5"/>
      <c r="HY79" s="5"/>
      <c r="HZ79" s="5"/>
      <c r="IA79" s="5"/>
      <c r="IB79" s="5"/>
      <c r="IC79" s="5"/>
      <c r="ID79" s="5"/>
      <c r="IE79" s="5"/>
      <c r="IF79" s="5"/>
      <c r="IG79" s="5"/>
      <c r="IH79" s="5"/>
      <c r="II79" s="5"/>
      <c r="IJ79" s="5"/>
      <c r="IK79" s="5"/>
      <c r="IL79" s="5"/>
      <c r="IM79" s="5"/>
      <c r="IN79" s="5"/>
      <c r="IO79" s="5"/>
      <c r="IP79" s="5"/>
      <c r="IQ79" s="5"/>
      <c r="IR79" s="5"/>
      <c r="IS79" s="5"/>
      <c r="IT79" s="5"/>
      <c r="IU79" s="5"/>
      <c r="IV79" s="5"/>
    </row>
    <row r="80" spans="1:256" ht="17.25" customHeight="1">
      <c r="A80" s="5"/>
      <c r="B80" s="205"/>
      <c r="C80" s="44"/>
      <c r="D80" s="43"/>
      <c r="E80" s="214"/>
      <c r="F80" s="36"/>
      <c r="G80" s="215"/>
      <c r="H80" s="74"/>
      <c r="I80" s="177"/>
      <c r="J80" s="214"/>
      <c r="K80" s="36"/>
      <c r="L80" s="215"/>
      <c r="M80" s="43" t="s">
        <v>1744</v>
      </c>
      <c r="N80" s="72" t="s">
        <v>3171</v>
      </c>
      <c r="O80" s="214"/>
      <c r="P80" s="36"/>
      <c r="Q80" s="215"/>
      <c r="R80" s="43"/>
      <c r="S80" s="72"/>
      <c r="T80" s="206"/>
      <c r="U80" s="5"/>
      <c r="V80" s="5"/>
      <c r="W80" s="23"/>
      <c r="X80" s="31"/>
      <c r="Y80" s="96"/>
      <c r="Z80" s="96"/>
      <c r="AA80" s="96"/>
      <c r="AB80" s="96"/>
      <c r="AC80" s="96"/>
      <c r="AD80" s="96"/>
      <c r="AE80" s="146"/>
      <c r="AF80" s="31"/>
      <c r="AG80" s="31"/>
      <c r="AH80" s="31"/>
      <c r="AI80" s="31"/>
      <c r="AJ80" s="31"/>
      <c r="AK80" s="31"/>
      <c r="AL80" s="31"/>
      <c r="AM80" s="31"/>
      <c r="AN80" s="31"/>
      <c r="AO80" s="31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  <c r="BO80" s="5"/>
      <c r="BP80" s="5"/>
      <c r="BQ80" s="5"/>
      <c r="BR80" s="5"/>
      <c r="BS80" s="5"/>
      <c r="BT80" s="5"/>
      <c r="BU80" s="5"/>
      <c r="BV80" s="5"/>
      <c r="BW80" s="5"/>
      <c r="BX80" s="5"/>
      <c r="BY80" s="5"/>
      <c r="BZ80" s="5"/>
      <c r="CA80" s="5"/>
      <c r="CB80" s="5"/>
      <c r="CC80" s="5"/>
      <c r="CD80" s="5"/>
      <c r="CE80" s="5"/>
      <c r="CF80" s="5"/>
      <c r="CG80" s="5"/>
      <c r="CH80" s="5"/>
      <c r="CI80" s="5"/>
      <c r="CJ80" s="5"/>
      <c r="CK80" s="5"/>
      <c r="CL80" s="5"/>
      <c r="CM80" s="5"/>
      <c r="CN80" s="5"/>
      <c r="CO80" s="5"/>
      <c r="CP80" s="5"/>
      <c r="CQ80" s="5"/>
      <c r="CR80" s="5"/>
      <c r="CS80" s="5"/>
      <c r="CT80" s="5"/>
      <c r="CU80" s="5"/>
      <c r="CV80" s="5"/>
      <c r="CW80" s="5"/>
      <c r="CX80" s="5"/>
      <c r="CY80" s="5"/>
      <c r="CZ80" s="5"/>
      <c r="DA80" s="5"/>
      <c r="DB80" s="5"/>
      <c r="DC80" s="5"/>
      <c r="DD80" s="5"/>
      <c r="DE80" s="5"/>
      <c r="DF80" s="5"/>
      <c r="DG80" s="5"/>
      <c r="DH80" s="5"/>
      <c r="DI80" s="5"/>
      <c r="DJ80" s="5"/>
      <c r="DK80" s="5"/>
      <c r="DL80" s="5"/>
      <c r="DM80" s="5"/>
      <c r="DN80" s="5"/>
      <c r="DO80" s="5"/>
      <c r="DP80" s="5"/>
      <c r="DQ80" s="5"/>
      <c r="DR80" s="5"/>
      <c r="DS80" s="5"/>
      <c r="DT80" s="5"/>
      <c r="DU80" s="5"/>
      <c r="DV80" s="5"/>
      <c r="DW80" s="5"/>
      <c r="DX80" s="5"/>
      <c r="DY80" s="5"/>
      <c r="DZ80" s="5"/>
      <c r="EA80" s="5"/>
      <c r="EB80" s="5"/>
      <c r="EC80" s="5"/>
      <c r="ED80" s="5"/>
      <c r="EE80" s="5"/>
      <c r="EF80" s="5"/>
      <c r="EG80" s="5"/>
      <c r="EH80" s="5"/>
      <c r="EI80" s="5"/>
      <c r="EJ80" s="5"/>
      <c r="EK80" s="5"/>
      <c r="EL80" s="5"/>
      <c r="EM80" s="5"/>
      <c r="EN80" s="5"/>
      <c r="EO80" s="5"/>
      <c r="EP80" s="5"/>
      <c r="EQ80" s="5"/>
      <c r="ER80" s="5"/>
      <c r="ES80" s="5"/>
      <c r="ET80" s="5"/>
      <c r="EU80" s="5"/>
      <c r="EV80" s="5"/>
      <c r="EW80" s="5"/>
      <c r="EX80" s="5"/>
      <c r="EY80" s="5"/>
      <c r="EZ80" s="5"/>
      <c r="FA80" s="5"/>
      <c r="FB80" s="5"/>
      <c r="FC80" s="5"/>
      <c r="FD80" s="5"/>
      <c r="FE80" s="5"/>
      <c r="FF80" s="5"/>
      <c r="FG80" s="5"/>
      <c r="FH80" s="5"/>
      <c r="FI80" s="5"/>
      <c r="FJ80" s="5"/>
      <c r="FK80" s="5"/>
      <c r="FL80" s="5"/>
      <c r="FM80" s="5"/>
      <c r="FN80" s="5"/>
      <c r="FO80" s="5"/>
      <c r="FP80" s="5"/>
      <c r="FQ80" s="5"/>
      <c r="FR80" s="5"/>
      <c r="FS80" s="5"/>
      <c r="FT80" s="5"/>
      <c r="FU80" s="5"/>
      <c r="FV80" s="5"/>
      <c r="FW80" s="5"/>
      <c r="FX80" s="5"/>
      <c r="FY80" s="5"/>
      <c r="FZ80" s="5"/>
      <c r="GA80" s="5"/>
      <c r="GB80" s="5"/>
      <c r="GC80" s="5"/>
      <c r="GD80" s="5"/>
      <c r="GE80" s="5"/>
      <c r="GF80" s="5"/>
      <c r="GG80" s="5"/>
      <c r="GH80" s="5"/>
      <c r="GI80" s="5"/>
      <c r="GJ80" s="5"/>
      <c r="GK80" s="5"/>
      <c r="GL80" s="5"/>
      <c r="GM80" s="5"/>
      <c r="GN80" s="5"/>
      <c r="GO80" s="5"/>
      <c r="GP80" s="5"/>
      <c r="GQ80" s="5"/>
      <c r="GR80" s="5"/>
      <c r="GS80" s="5"/>
      <c r="GT80" s="5"/>
      <c r="GU80" s="5"/>
      <c r="GV80" s="5"/>
      <c r="GW80" s="5"/>
      <c r="GX80" s="5"/>
      <c r="GY80" s="5"/>
      <c r="GZ80" s="5"/>
      <c r="HA80" s="5"/>
      <c r="HB80" s="5"/>
      <c r="HC80" s="5"/>
      <c r="HD80" s="5"/>
      <c r="HE80" s="5"/>
      <c r="HF80" s="5"/>
      <c r="HG80" s="5"/>
      <c r="HH80" s="5"/>
      <c r="HI80" s="5"/>
      <c r="HJ80" s="5"/>
      <c r="HK80" s="5"/>
      <c r="HL80" s="5"/>
      <c r="HM80" s="5"/>
      <c r="HN80" s="5"/>
      <c r="HO80" s="5"/>
      <c r="HP80" s="5"/>
      <c r="HQ80" s="5"/>
      <c r="HR80" s="5"/>
      <c r="HS80" s="5"/>
      <c r="HT80" s="5"/>
      <c r="HU80" s="5"/>
      <c r="HV80" s="5"/>
      <c r="HW80" s="5"/>
      <c r="HX80" s="5"/>
      <c r="HY80" s="5"/>
      <c r="HZ80" s="5"/>
      <c r="IA80" s="5"/>
      <c r="IB80" s="5"/>
      <c r="IC80" s="5"/>
      <c r="ID80" s="5"/>
      <c r="IE80" s="5"/>
      <c r="IF80" s="5"/>
      <c r="IG80" s="5"/>
      <c r="IH80" s="5"/>
      <c r="II80" s="5"/>
      <c r="IJ80" s="5"/>
      <c r="IK80" s="5"/>
      <c r="IL80" s="5"/>
      <c r="IM80" s="5"/>
      <c r="IN80" s="5"/>
      <c r="IO80" s="5"/>
      <c r="IP80" s="5"/>
      <c r="IQ80" s="5"/>
      <c r="IR80" s="5"/>
      <c r="IS80" s="5"/>
      <c r="IT80" s="5"/>
      <c r="IU80" s="5"/>
      <c r="IV80" s="5"/>
    </row>
    <row r="81" spans="1:256" ht="17.25" customHeight="1">
      <c r="A81" s="5"/>
      <c r="B81" s="364" t="s">
        <v>499</v>
      </c>
      <c r="C81" s="364"/>
      <c r="D81" s="364"/>
      <c r="E81" s="364"/>
      <c r="F81" s="364"/>
      <c r="G81" s="364"/>
      <c r="H81" s="364"/>
      <c r="I81" s="364"/>
      <c r="J81" s="364"/>
      <c r="K81" s="364"/>
      <c r="L81" s="364"/>
      <c r="M81" s="364"/>
      <c r="N81" s="364"/>
      <c r="O81" s="364"/>
      <c r="P81" s="364"/>
      <c r="Q81" s="364"/>
      <c r="R81" s="364"/>
      <c r="S81" s="364"/>
      <c r="T81" s="364"/>
      <c r="U81" s="5"/>
      <c r="V81" s="5"/>
      <c r="W81" s="23"/>
      <c r="X81" s="31"/>
      <c r="Y81" s="96"/>
      <c r="Z81" s="96"/>
      <c r="AA81" s="96"/>
      <c r="AB81" s="96"/>
      <c r="AC81" s="96"/>
      <c r="AD81" s="96"/>
      <c r="AE81" s="146"/>
      <c r="AF81" s="31"/>
      <c r="AG81" s="31"/>
      <c r="AH81" s="31"/>
      <c r="AI81" s="31"/>
      <c r="AJ81" s="31"/>
      <c r="AK81" s="31"/>
      <c r="AL81" s="31"/>
      <c r="AM81" s="31"/>
      <c r="AN81" s="31"/>
      <c r="AO81" s="31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  <c r="BO81" s="5"/>
      <c r="BP81" s="5"/>
      <c r="BQ81" s="5"/>
      <c r="BR81" s="5"/>
      <c r="BS81" s="5"/>
      <c r="BT81" s="5"/>
      <c r="BU81" s="5"/>
      <c r="BV81" s="5"/>
      <c r="BW81" s="5"/>
      <c r="BX81" s="5"/>
      <c r="BY81" s="5"/>
      <c r="BZ81" s="5"/>
      <c r="CA81" s="5"/>
      <c r="CB81" s="5"/>
      <c r="CC81" s="5"/>
      <c r="CD81" s="5"/>
      <c r="CE81" s="5"/>
      <c r="CF81" s="5"/>
      <c r="CG81" s="5"/>
      <c r="CH81" s="5"/>
      <c r="CI81" s="5"/>
      <c r="CJ81" s="5"/>
      <c r="CK81" s="5"/>
      <c r="CL81" s="5"/>
      <c r="CM81" s="5"/>
      <c r="CN81" s="5"/>
      <c r="CO81" s="5"/>
      <c r="CP81" s="5"/>
      <c r="CQ81" s="5"/>
      <c r="CR81" s="5"/>
      <c r="CS81" s="5"/>
      <c r="CT81" s="5"/>
      <c r="CU81" s="5"/>
      <c r="CV81" s="5"/>
      <c r="CW81" s="5"/>
      <c r="CX81" s="5"/>
      <c r="CY81" s="5"/>
      <c r="CZ81" s="5"/>
      <c r="DA81" s="5"/>
      <c r="DB81" s="5"/>
      <c r="DC81" s="5"/>
      <c r="DD81" s="5"/>
      <c r="DE81" s="5"/>
      <c r="DF81" s="5"/>
      <c r="DG81" s="5"/>
      <c r="DH81" s="5"/>
      <c r="DI81" s="5"/>
      <c r="DJ81" s="5"/>
      <c r="DK81" s="5"/>
      <c r="DL81" s="5"/>
      <c r="DM81" s="5"/>
      <c r="DN81" s="5"/>
      <c r="DO81" s="5"/>
      <c r="DP81" s="5"/>
      <c r="DQ81" s="5"/>
      <c r="DR81" s="5"/>
      <c r="DS81" s="5"/>
      <c r="DT81" s="5"/>
      <c r="DU81" s="5"/>
      <c r="DV81" s="5"/>
      <c r="DW81" s="5"/>
      <c r="DX81" s="5"/>
      <c r="DY81" s="5"/>
      <c r="DZ81" s="5"/>
      <c r="EA81" s="5"/>
      <c r="EB81" s="5"/>
      <c r="EC81" s="5"/>
      <c r="ED81" s="5"/>
      <c r="EE81" s="5"/>
      <c r="EF81" s="5"/>
      <c r="EG81" s="5"/>
      <c r="EH81" s="5"/>
      <c r="EI81" s="5"/>
      <c r="EJ81" s="5"/>
      <c r="EK81" s="5"/>
      <c r="EL81" s="5"/>
      <c r="EM81" s="5"/>
      <c r="EN81" s="5"/>
      <c r="EO81" s="5"/>
      <c r="EP81" s="5"/>
      <c r="EQ81" s="5"/>
      <c r="ER81" s="5"/>
      <c r="ES81" s="5"/>
      <c r="ET81" s="5"/>
      <c r="EU81" s="5"/>
      <c r="EV81" s="5"/>
      <c r="EW81" s="5"/>
      <c r="EX81" s="5"/>
      <c r="EY81" s="5"/>
      <c r="EZ81" s="5"/>
      <c r="FA81" s="5"/>
      <c r="FB81" s="5"/>
      <c r="FC81" s="5"/>
      <c r="FD81" s="5"/>
      <c r="FE81" s="5"/>
      <c r="FF81" s="5"/>
      <c r="FG81" s="5"/>
      <c r="FH81" s="5"/>
      <c r="FI81" s="5"/>
      <c r="FJ81" s="5"/>
      <c r="FK81" s="5"/>
      <c r="FL81" s="5"/>
      <c r="FM81" s="5"/>
      <c r="FN81" s="5"/>
      <c r="FO81" s="5"/>
      <c r="FP81" s="5"/>
      <c r="FQ81" s="5"/>
      <c r="FR81" s="5"/>
      <c r="FS81" s="5"/>
      <c r="FT81" s="5"/>
      <c r="FU81" s="5"/>
      <c r="FV81" s="5"/>
      <c r="FW81" s="5"/>
      <c r="FX81" s="5"/>
      <c r="FY81" s="5"/>
      <c r="FZ81" s="5"/>
      <c r="GA81" s="5"/>
      <c r="GB81" s="5"/>
      <c r="GC81" s="5"/>
      <c r="GD81" s="5"/>
      <c r="GE81" s="5"/>
      <c r="GF81" s="5"/>
      <c r="GG81" s="5"/>
      <c r="GH81" s="5"/>
      <c r="GI81" s="5"/>
      <c r="GJ81" s="5"/>
      <c r="GK81" s="5"/>
      <c r="GL81" s="5"/>
      <c r="GM81" s="5"/>
      <c r="GN81" s="5"/>
      <c r="GO81" s="5"/>
      <c r="GP81" s="5"/>
      <c r="GQ81" s="5"/>
      <c r="GR81" s="5"/>
      <c r="GS81" s="5"/>
      <c r="GT81" s="5"/>
      <c r="GU81" s="5"/>
      <c r="GV81" s="5"/>
      <c r="GW81" s="5"/>
      <c r="GX81" s="5"/>
      <c r="GY81" s="5"/>
      <c r="GZ81" s="5"/>
      <c r="HA81" s="5"/>
      <c r="HB81" s="5"/>
      <c r="HC81" s="5"/>
      <c r="HD81" s="5"/>
      <c r="HE81" s="5"/>
      <c r="HF81" s="5"/>
      <c r="HG81" s="5"/>
      <c r="HH81" s="5"/>
      <c r="HI81" s="5"/>
      <c r="HJ81" s="5"/>
      <c r="HK81" s="5"/>
      <c r="HL81" s="5"/>
      <c r="HM81" s="5"/>
      <c r="HN81" s="5"/>
      <c r="HO81" s="5"/>
      <c r="HP81" s="5"/>
      <c r="HQ81" s="5"/>
      <c r="HR81" s="5"/>
      <c r="HS81" s="5"/>
      <c r="HT81" s="5"/>
      <c r="HU81" s="5"/>
      <c r="HV81" s="5"/>
      <c r="HW81" s="5"/>
      <c r="HX81" s="5"/>
      <c r="HY81" s="5"/>
      <c r="HZ81" s="5"/>
      <c r="IA81" s="5"/>
      <c r="IB81" s="5"/>
      <c r="IC81" s="5"/>
      <c r="ID81" s="5"/>
      <c r="IE81" s="5"/>
      <c r="IF81" s="5"/>
      <c r="IG81" s="5"/>
      <c r="IH81" s="5"/>
      <c r="II81" s="5"/>
      <c r="IJ81" s="5"/>
      <c r="IK81" s="5"/>
      <c r="IL81" s="5"/>
      <c r="IM81" s="5"/>
      <c r="IN81" s="5"/>
      <c r="IO81" s="5"/>
      <c r="IP81" s="5"/>
      <c r="IQ81" s="5"/>
      <c r="IR81" s="5"/>
      <c r="IS81" s="5"/>
      <c r="IT81" s="5"/>
      <c r="IU81" s="5"/>
      <c r="IV81" s="5"/>
    </row>
    <row r="82" spans="1:256" ht="17.25" customHeight="1">
      <c r="A82" s="5"/>
      <c r="B82" s="191"/>
      <c r="C82" s="191"/>
      <c r="D82" s="191"/>
      <c r="E82" s="191"/>
      <c r="F82" s="191"/>
      <c r="G82" s="191"/>
      <c r="H82" s="191"/>
      <c r="I82" s="191"/>
      <c r="J82" s="191"/>
      <c r="K82" s="199"/>
      <c r="L82" s="199"/>
      <c r="M82" s="191"/>
      <c r="N82" s="191"/>
      <c r="O82" s="191"/>
      <c r="P82" s="191"/>
      <c r="Q82" s="191"/>
      <c r="R82" s="191"/>
      <c r="S82" s="191"/>
      <c r="T82" s="193"/>
      <c r="U82" s="5"/>
      <c r="V82" s="5"/>
      <c r="W82" s="23"/>
      <c r="X82" s="31"/>
      <c r="Y82" s="96"/>
      <c r="Z82" s="96"/>
      <c r="AA82" s="96"/>
      <c r="AB82" s="96"/>
      <c r="AC82" s="96"/>
      <c r="AD82" s="96"/>
      <c r="AE82" s="146"/>
      <c r="AF82" s="31"/>
      <c r="AG82" s="31"/>
      <c r="AH82" s="31"/>
      <c r="AI82" s="31"/>
      <c r="AJ82" s="31"/>
      <c r="AK82" s="31"/>
      <c r="AL82" s="31"/>
      <c r="AM82" s="31"/>
      <c r="AN82" s="31"/>
      <c r="AO82" s="31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  <c r="BO82" s="5"/>
      <c r="BP82" s="5"/>
      <c r="BQ82" s="5"/>
      <c r="BR82" s="5"/>
      <c r="BS82" s="5"/>
      <c r="BT82" s="5"/>
      <c r="BU82" s="5"/>
      <c r="BV82" s="5"/>
      <c r="BW82" s="5"/>
      <c r="BX82" s="5"/>
      <c r="BY82" s="5"/>
      <c r="BZ82" s="5"/>
      <c r="CA82" s="5"/>
      <c r="CB82" s="5"/>
      <c r="CC82" s="5"/>
      <c r="CD82" s="5"/>
      <c r="CE82" s="5"/>
      <c r="CF82" s="5"/>
      <c r="CG82" s="5"/>
      <c r="CH82" s="5"/>
      <c r="CI82" s="5"/>
      <c r="CJ82" s="5"/>
      <c r="CK82" s="5"/>
      <c r="CL82" s="5"/>
      <c r="CM82" s="5"/>
      <c r="CN82" s="5"/>
      <c r="CO82" s="5"/>
      <c r="CP82" s="5"/>
      <c r="CQ82" s="5"/>
      <c r="CR82" s="5"/>
      <c r="CS82" s="5"/>
      <c r="CT82" s="5"/>
      <c r="CU82" s="5"/>
      <c r="CV82" s="5"/>
      <c r="CW82" s="5"/>
      <c r="CX82" s="5"/>
      <c r="CY82" s="5"/>
      <c r="CZ82" s="5"/>
      <c r="DA82" s="5"/>
      <c r="DB82" s="5"/>
      <c r="DC82" s="5"/>
      <c r="DD82" s="5"/>
      <c r="DE82" s="5"/>
      <c r="DF82" s="5"/>
      <c r="DG82" s="5"/>
      <c r="DH82" s="5"/>
      <c r="DI82" s="5"/>
      <c r="DJ82" s="5"/>
      <c r="DK82" s="5"/>
      <c r="DL82" s="5"/>
      <c r="DM82" s="5"/>
      <c r="DN82" s="5"/>
      <c r="DO82" s="5"/>
      <c r="DP82" s="5"/>
      <c r="DQ82" s="5"/>
      <c r="DR82" s="5"/>
      <c r="DS82" s="5"/>
      <c r="DT82" s="5"/>
      <c r="DU82" s="5"/>
      <c r="DV82" s="5"/>
      <c r="DW82" s="5"/>
      <c r="DX82" s="5"/>
      <c r="DY82" s="5"/>
      <c r="DZ82" s="5"/>
      <c r="EA82" s="5"/>
      <c r="EB82" s="5"/>
      <c r="EC82" s="5"/>
      <c r="ED82" s="5"/>
      <c r="EE82" s="5"/>
      <c r="EF82" s="5"/>
      <c r="EG82" s="5"/>
      <c r="EH82" s="5"/>
      <c r="EI82" s="5"/>
      <c r="EJ82" s="5"/>
      <c r="EK82" s="5"/>
      <c r="EL82" s="5"/>
      <c r="EM82" s="5"/>
      <c r="EN82" s="5"/>
      <c r="EO82" s="5"/>
      <c r="EP82" s="5"/>
      <c r="EQ82" s="5"/>
      <c r="ER82" s="5"/>
      <c r="ES82" s="5"/>
      <c r="ET82" s="5"/>
      <c r="EU82" s="5"/>
      <c r="EV82" s="5"/>
      <c r="EW82" s="5"/>
      <c r="EX82" s="5"/>
      <c r="EY82" s="5"/>
      <c r="EZ82" s="5"/>
      <c r="FA82" s="5"/>
      <c r="FB82" s="5"/>
      <c r="FC82" s="5"/>
      <c r="FD82" s="5"/>
      <c r="FE82" s="5"/>
      <c r="FF82" s="5"/>
      <c r="FG82" s="5"/>
      <c r="FH82" s="5"/>
      <c r="FI82" s="5"/>
      <c r="FJ82" s="5"/>
      <c r="FK82" s="5"/>
      <c r="FL82" s="5"/>
      <c r="FM82" s="5"/>
      <c r="FN82" s="5"/>
      <c r="FO82" s="5"/>
      <c r="FP82" s="5"/>
      <c r="FQ82" s="5"/>
      <c r="FR82" s="5"/>
      <c r="FS82" s="5"/>
      <c r="FT82" s="5"/>
      <c r="FU82" s="5"/>
      <c r="FV82" s="5"/>
      <c r="FW82" s="5"/>
      <c r="FX82" s="5"/>
      <c r="FY82" s="5"/>
      <c r="FZ82" s="5"/>
      <c r="GA82" s="5"/>
      <c r="GB82" s="5"/>
      <c r="GC82" s="5"/>
      <c r="GD82" s="5"/>
      <c r="GE82" s="5"/>
      <c r="GF82" s="5"/>
      <c r="GG82" s="5"/>
      <c r="GH82" s="5"/>
      <c r="GI82" s="5"/>
      <c r="GJ82" s="5"/>
      <c r="GK82" s="5"/>
      <c r="GL82" s="5"/>
      <c r="GM82" s="5"/>
      <c r="GN82" s="5"/>
      <c r="GO82" s="5"/>
      <c r="GP82" s="5"/>
      <c r="GQ82" s="5"/>
      <c r="GR82" s="5"/>
      <c r="GS82" s="5"/>
      <c r="GT82" s="5"/>
      <c r="GU82" s="5"/>
      <c r="GV82" s="5"/>
      <c r="GW82" s="5"/>
      <c r="GX82" s="5"/>
      <c r="GY82" s="5"/>
      <c r="GZ82" s="5"/>
      <c r="HA82" s="5"/>
      <c r="HB82" s="5"/>
      <c r="HC82" s="5"/>
      <c r="HD82" s="5"/>
      <c r="HE82" s="5"/>
      <c r="HF82" s="5"/>
      <c r="HG82" s="5"/>
      <c r="HH82" s="5"/>
      <c r="HI82" s="5"/>
      <c r="HJ82" s="5"/>
      <c r="HK82" s="5"/>
      <c r="HL82" s="5"/>
      <c r="HM82" s="5"/>
      <c r="HN82" s="5"/>
      <c r="HO82" s="5"/>
      <c r="HP82" s="5"/>
      <c r="HQ82" s="5"/>
      <c r="HR82" s="5"/>
      <c r="HS82" s="5"/>
      <c r="HT82" s="5"/>
      <c r="HU82" s="5"/>
      <c r="HV82" s="5"/>
      <c r="HW82" s="5"/>
      <c r="HX82" s="5"/>
      <c r="HY82" s="5"/>
      <c r="HZ82" s="5"/>
      <c r="IA82" s="5"/>
      <c r="IB82" s="5"/>
      <c r="IC82" s="5"/>
      <c r="ID82" s="5"/>
      <c r="IE82" s="5"/>
      <c r="IF82" s="5"/>
      <c r="IG82" s="5"/>
      <c r="IH82" s="5"/>
      <c r="II82" s="5"/>
      <c r="IJ82" s="5"/>
      <c r="IK82" s="5"/>
      <c r="IL82" s="5"/>
      <c r="IM82" s="5"/>
      <c r="IN82" s="5"/>
      <c r="IO82" s="5"/>
      <c r="IP82" s="5"/>
      <c r="IQ82" s="5"/>
      <c r="IR82" s="5"/>
      <c r="IS82" s="5"/>
      <c r="IT82" s="5"/>
      <c r="IU82" s="5"/>
      <c r="IV82" s="5"/>
    </row>
    <row r="83" spans="1:256" ht="17.25" customHeight="1">
      <c r="A83" s="5"/>
      <c r="B83" s="378" t="str">
        <f>+"BALTIMORE ORIOLES  ("&amp;COUNTA(C84:D104)&amp;")"</f>
        <v>BALTIMORE ORIOLES  (31)</v>
      </c>
      <c r="C83" s="378"/>
      <c r="D83" s="378"/>
      <c r="E83" s="378"/>
      <c r="F83" s="194"/>
      <c r="G83" s="379" t="str">
        <f>+"DETROIT TIGERS  ("&amp;COUNTA(H84:I104)&amp;")"</f>
        <v>DETROIT TIGERS  (35)</v>
      </c>
      <c r="H83" s="379"/>
      <c r="I83" s="379"/>
      <c r="J83" s="379"/>
      <c r="K83" s="194"/>
      <c r="L83" s="380" t="str">
        <f>+"NEW YORK YANKEES  ("&amp;COUNTA(M84:N104)&amp;")"</f>
        <v>NEW YORK YANKEES  (33)</v>
      </c>
      <c r="M83" s="380"/>
      <c r="N83" s="380"/>
      <c r="O83" s="380"/>
      <c r="P83" s="194"/>
      <c r="Q83" s="381" t="str">
        <f>+"BOSTON RED SOX ("&amp;COUNTA(R84:S104)&amp;")"</f>
        <v>BOSTON RED SOX (31)</v>
      </c>
      <c r="R83" s="382"/>
      <c r="S83" s="382"/>
      <c r="T83" s="383"/>
      <c r="U83" s="5"/>
      <c r="V83" s="5"/>
      <c r="W83" s="23"/>
      <c r="X83" s="31"/>
      <c r="Y83" s="96"/>
      <c r="Z83" s="96"/>
      <c r="AA83" s="96"/>
      <c r="AB83" s="96"/>
      <c r="AC83" s="96"/>
      <c r="AD83" s="96"/>
      <c r="AE83" s="146"/>
      <c r="AF83" s="31"/>
      <c r="AG83" s="31"/>
      <c r="AH83" s="31"/>
      <c r="AI83" s="31"/>
      <c r="AJ83" s="31"/>
      <c r="AK83" s="31"/>
      <c r="AL83" s="31"/>
      <c r="AM83" s="31"/>
      <c r="AN83" s="31"/>
      <c r="AO83" s="31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  <c r="BO83" s="5"/>
      <c r="BP83" s="5"/>
      <c r="BQ83" s="5"/>
      <c r="BR83" s="5"/>
      <c r="BS83" s="5"/>
      <c r="BT83" s="5"/>
      <c r="BU83" s="5"/>
      <c r="BV83" s="5"/>
      <c r="BW83" s="5"/>
      <c r="BX83" s="5"/>
      <c r="BY83" s="5"/>
      <c r="BZ83" s="5"/>
      <c r="CA83" s="5"/>
      <c r="CB83" s="5"/>
      <c r="CC83" s="5"/>
      <c r="CD83" s="5"/>
      <c r="CE83" s="5"/>
      <c r="CF83" s="5"/>
      <c r="CG83" s="5"/>
      <c r="CH83" s="5"/>
      <c r="CI83" s="5"/>
      <c r="CJ83" s="5"/>
      <c r="CK83" s="5"/>
      <c r="CL83" s="5"/>
      <c r="CM83" s="5"/>
      <c r="CN83" s="5"/>
      <c r="CO83" s="5"/>
      <c r="CP83" s="5"/>
      <c r="CQ83" s="5"/>
      <c r="CR83" s="5"/>
      <c r="CS83" s="5"/>
      <c r="CT83" s="5"/>
      <c r="CU83" s="5"/>
      <c r="CV83" s="5"/>
      <c r="CW83" s="5"/>
      <c r="CX83" s="5"/>
      <c r="CY83" s="5"/>
      <c r="CZ83" s="5"/>
      <c r="DA83" s="5"/>
      <c r="DB83" s="5"/>
      <c r="DC83" s="5"/>
      <c r="DD83" s="5"/>
      <c r="DE83" s="5"/>
      <c r="DF83" s="5"/>
      <c r="DG83" s="5"/>
      <c r="DH83" s="5"/>
      <c r="DI83" s="5"/>
      <c r="DJ83" s="5"/>
      <c r="DK83" s="5"/>
      <c r="DL83" s="5"/>
      <c r="DM83" s="5"/>
      <c r="DN83" s="5"/>
      <c r="DO83" s="5"/>
      <c r="DP83" s="5"/>
      <c r="DQ83" s="5"/>
      <c r="DR83" s="5"/>
      <c r="DS83" s="5"/>
      <c r="DT83" s="5"/>
      <c r="DU83" s="5"/>
      <c r="DV83" s="5"/>
      <c r="DW83" s="5"/>
      <c r="DX83" s="5"/>
      <c r="DY83" s="5"/>
      <c r="DZ83" s="5"/>
      <c r="EA83" s="5"/>
      <c r="EB83" s="5"/>
      <c r="EC83" s="5"/>
      <c r="ED83" s="5"/>
      <c r="EE83" s="5"/>
      <c r="EF83" s="5"/>
      <c r="EG83" s="5"/>
      <c r="EH83" s="5"/>
      <c r="EI83" s="5"/>
      <c r="EJ83" s="5"/>
      <c r="EK83" s="5"/>
      <c r="EL83" s="5"/>
      <c r="EM83" s="5"/>
      <c r="EN83" s="5"/>
      <c r="EO83" s="5"/>
      <c r="EP83" s="5"/>
      <c r="EQ83" s="5"/>
      <c r="ER83" s="5"/>
      <c r="ES83" s="5"/>
      <c r="ET83" s="5"/>
      <c r="EU83" s="5"/>
      <c r="EV83" s="5"/>
      <c r="EW83" s="5"/>
      <c r="EX83" s="5"/>
      <c r="EY83" s="5"/>
      <c r="EZ83" s="5"/>
      <c r="FA83" s="5"/>
      <c r="FB83" s="5"/>
      <c r="FC83" s="5"/>
      <c r="FD83" s="5"/>
      <c r="FE83" s="5"/>
      <c r="FF83" s="5"/>
      <c r="FG83" s="5"/>
      <c r="FH83" s="5"/>
      <c r="FI83" s="5"/>
      <c r="FJ83" s="5"/>
      <c r="FK83" s="5"/>
      <c r="FL83" s="5"/>
      <c r="FM83" s="5"/>
      <c r="FN83" s="5"/>
      <c r="FO83" s="5"/>
      <c r="FP83" s="5"/>
      <c r="FQ83" s="5"/>
      <c r="FR83" s="5"/>
      <c r="FS83" s="5"/>
      <c r="FT83" s="5"/>
      <c r="FU83" s="5"/>
      <c r="FV83" s="5"/>
      <c r="FW83" s="5"/>
      <c r="FX83" s="5"/>
      <c r="FY83" s="5"/>
      <c r="FZ83" s="5"/>
      <c r="GA83" s="5"/>
      <c r="GB83" s="5"/>
      <c r="GC83" s="5"/>
      <c r="GD83" s="5"/>
      <c r="GE83" s="5"/>
      <c r="GF83" s="5"/>
      <c r="GG83" s="5"/>
      <c r="GH83" s="5"/>
      <c r="GI83" s="5"/>
      <c r="GJ83" s="5"/>
      <c r="GK83" s="5"/>
      <c r="GL83" s="5"/>
      <c r="GM83" s="5"/>
      <c r="GN83" s="5"/>
      <c r="GO83" s="5"/>
      <c r="GP83" s="5"/>
      <c r="GQ83" s="5"/>
      <c r="GR83" s="5"/>
      <c r="GS83" s="5"/>
      <c r="GT83" s="5"/>
      <c r="GU83" s="5"/>
      <c r="GV83" s="5"/>
      <c r="GW83" s="5"/>
      <c r="GX83" s="5"/>
      <c r="GY83" s="5"/>
      <c r="GZ83" s="5"/>
      <c r="HA83" s="5"/>
      <c r="HB83" s="5"/>
      <c r="HC83" s="5"/>
      <c r="HD83" s="5"/>
      <c r="HE83" s="5"/>
      <c r="HF83" s="5"/>
      <c r="HG83" s="5"/>
      <c r="HH83" s="5"/>
      <c r="HI83" s="5"/>
      <c r="HJ83" s="5"/>
      <c r="HK83" s="5"/>
      <c r="HL83" s="5"/>
      <c r="HM83" s="5"/>
      <c r="HN83" s="5"/>
      <c r="HO83" s="5"/>
      <c r="HP83" s="5"/>
      <c r="HQ83" s="5"/>
      <c r="HR83" s="5"/>
      <c r="HS83" s="5"/>
      <c r="HT83" s="5"/>
      <c r="HU83" s="5"/>
      <c r="HV83" s="5"/>
      <c r="HW83" s="5"/>
      <c r="HX83" s="5"/>
      <c r="HY83" s="5"/>
      <c r="HZ83" s="5"/>
      <c r="IA83" s="5"/>
      <c r="IB83" s="5"/>
      <c r="IC83" s="5"/>
      <c r="ID83" s="5"/>
      <c r="IE83" s="5"/>
      <c r="IF83" s="5"/>
      <c r="IG83" s="5"/>
      <c r="IH83" s="5"/>
      <c r="II83" s="5"/>
      <c r="IJ83" s="5"/>
      <c r="IK83" s="5"/>
      <c r="IL83" s="5"/>
      <c r="IM83" s="5"/>
      <c r="IN83" s="5"/>
      <c r="IO83" s="5"/>
      <c r="IP83" s="5"/>
      <c r="IQ83" s="5"/>
      <c r="IR83" s="5"/>
      <c r="IS83" s="5"/>
      <c r="IT83" s="5"/>
      <c r="IU83" s="5"/>
      <c r="IV83" s="5"/>
    </row>
    <row r="84" spans="1:256" ht="17.25" customHeight="1">
      <c r="A84" s="5"/>
      <c r="B84" s="195"/>
      <c r="C84" s="23" t="s">
        <v>302</v>
      </c>
      <c r="D84" s="20" t="s">
        <v>179</v>
      </c>
      <c r="E84" s="266"/>
      <c r="F84" s="20"/>
      <c r="G84" s="267"/>
      <c r="H84" s="6" t="s">
        <v>1020</v>
      </c>
      <c r="I84" s="6" t="s">
        <v>1122</v>
      </c>
      <c r="J84" s="266"/>
      <c r="K84" s="20"/>
      <c r="L84" s="267"/>
      <c r="M84" s="20" t="s">
        <v>833</v>
      </c>
      <c r="N84" s="23" t="s">
        <v>192</v>
      </c>
      <c r="O84" s="266"/>
      <c r="P84" s="20"/>
      <c r="Q84" s="267"/>
      <c r="R84" s="23" t="s">
        <v>839</v>
      </c>
      <c r="S84" s="17" t="s">
        <v>1080</v>
      </c>
      <c r="T84" s="201"/>
      <c r="U84" s="5"/>
      <c r="V84" s="5"/>
      <c r="W84" s="23"/>
      <c r="X84" s="31"/>
      <c r="Y84" s="96"/>
      <c r="Z84" s="96"/>
      <c r="AA84" s="96"/>
      <c r="AB84" s="96"/>
      <c r="AC84" s="96"/>
      <c r="AD84" s="96"/>
      <c r="AE84" s="146"/>
      <c r="AF84" s="31"/>
      <c r="AG84" s="31"/>
      <c r="AH84" s="31"/>
      <c r="AI84" s="31"/>
      <c r="AJ84" s="31"/>
      <c r="AK84" s="31"/>
      <c r="AL84" s="31"/>
      <c r="AM84" s="31"/>
      <c r="AN84" s="31"/>
      <c r="AO84" s="31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  <c r="BO84" s="5"/>
      <c r="BP84" s="5"/>
      <c r="BQ84" s="5"/>
      <c r="BR84" s="5"/>
      <c r="BS84" s="5"/>
      <c r="BT84" s="5"/>
      <c r="BU84" s="5"/>
      <c r="BV84" s="5"/>
      <c r="BW84" s="5"/>
      <c r="BX84" s="5"/>
      <c r="BY84" s="5"/>
      <c r="BZ84" s="5"/>
      <c r="CA84" s="5"/>
      <c r="CB84" s="5"/>
      <c r="CC84" s="5"/>
      <c r="CD84" s="5"/>
      <c r="CE84" s="5"/>
      <c r="CF84" s="5"/>
      <c r="CG84" s="5"/>
      <c r="CH84" s="5"/>
      <c r="CI84" s="5"/>
      <c r="CJ84" s="5"/>
      <c r="CK84" s="5"/>
      <c r="CL84" s="5"/>
      <c r="CM84" s="5"/>
      <c r="CN84" s="5"/>
      <c r="CO84" s="5"/>
      <c r="CP84" s="5"/>
      <c r="CQ84" s="5"/>
      <c r="CR84" s="5"/>
      <c r="CS84" s="5"/>
      <c r="CT84" s="5"/>
      <c r="CU84" s="5"/>
      <c r="CV84" s="5"/>
      <c r="CW84" s="5"/>
      <c r="CX84" s="5"/>
      <c r="CY84" s="5"/>
      <c r="CZ84" s="5"/>
      <c r="DA84" s="5"/>
      <c r="DB84" s="5"/>
      <c r="DC84" s="5"/>
      <c r="DD84" s="5"/>
      <c r="DE84" s="5"/>
      <c r="DF84" s="5"/>
      <c r="DG84" s="5"/>
      <c r="DH84" s="5"/>
      <c r="DI84" s="5"/>
      <c r="DJ84" s="5"/>
      <c r="DK84" s="5"/>
      <c r="DL84" s="5"/>
      <c r="DM84" s="5"/>
      <c r="DN84" s="5"/>
      <c r="DO84" s="5"/>
      <c r="DP84" s="5"/>
      <c r="DQ84" s="5"/>
      <c r="DR84" s="5"/>
      <c r="DS84" s="5"/>
      <c r="DT84" s="5"/>
      <c r="DU84" s="5"/>
      <c r="DV84" s="5"/>
      <c r="DW84" s="5"/>
      <c r="DX84" s="5"/>
      <c r="DY84" s="5"/>
      <c r="DZ84" s="5"/>
      <c r="EA84" s="5"/>
      <c r="EB84" s="5"/>
      <c r="EC84" s="5"/>
      <c r="ED84" s="5"/>
      <c r="EE84" s="5"/>
      <c r="EF84" s="5"/>
      <c r="EG84" s="5"/>
      <c r="EH84" s="5"/>
      <c r="EI84" s="5"/>
      <c r="EJ84" s="5"/>
      <c r="EK84" s="5"/>
      <c r="EL84" s="5"/>
      <c r="EM84" s="5"/>
      <c r="EN84" s="5"/>
      <c r="EO84" s="5"/>
      <c r="EP84" s="5"/>
      <c r="EQ84" s="5"/>
      <c r="ER84" s="5"/>
      <c r="ES84" s="5"/>
      <c r="ET84" s="5"/>
      <c r="EU84" s="5"/>
      <c r="EV84" s="5"/>
      <c r="EW84" s="5"/>
      <c r="EX84" s="5"/>
      <c r="EY84" s="5"/>
      <c r="EZ84" s="5"/>
      <c r="FA84" s="5"/>
      <c r="FB84" s="5"/>
      <c r="FC84" s="5"/>
      <c r="FD84" s="5"/>
      <c r="FE84" s="5"/>
      <c r="FF84" s="5"/>
      <c r="FG84" s="5"/>
      <c r="FH84" s="5"/>
      <c r="FI84" s="5"/>
      <c r="FJ84" s="5"/>
      <c r="FK84" s="5"/>
      <c r="FL84" s="5"/>
      <c r="FM84" s="5"/>
      <c r="FN84" s="5"/>
      <c r="FO84" s="5"/>
      <c r="FP84" s="5"/>
      <c r="FQ84" s="5"/>
      <c r="FR84" s="5"/>
      <c r="FS84" s="5"/>
      <c r="FT84" s="5"/>
      <c r="FU84" s="5"/>
      <c r="FV84" s="5"/>
      <c r="FW84" s="5"/>
      <c r="FX84" s="5"/>
      <c r="FY84" s="5"/>
      <c r="FZ84" s="5"/>
      <c r="GA84" s="5"/>
      <c r="GB84" s="5"/>
      <c r="GC84" s="5"/>
      <c r="GD84" s="5"/>
      <c r="GE84" s="5"/>
      <c r="GF84" s="5"/>
      <c r="GG84" s="5"/>
      <c r="GH84" s="5"/>
      <c r="GI84" s="5"/>
      <c r="GJ84" s="5"/>
      <c r="GK84" s="5"/>
      <c r="GL84" s="5"/>
      <c r="GM84" s="5"/>
      <c r="GN84" s="5"/>
      <c r="GO84" s="5"/>
      <c r="GP84" s="5"/>
      <c r="GQ84" s="5"/>
      <c r="GR84" s="5"/>
      <c r="GS84" s="5"/>
      <c r="GT84" s="5"/>
      <c r="GU84" s="5"/>
      <c r="GV84" s="5"/>
      <c r="GW84" s="5"/>
      <c r="GX84" s="5"/>
      <c r="GY84" s="5"/>
      <c r="GZ84" s="5"/>
      <c r="HA84" s="5"/>
      <c r="HB84" s="5"/>
      <c r="HC84" s="5"/>
      <c r="HD84" s="5"/>
      <c r="HE84" s="5"/>
      <c r="HF84" s="5"/>
      <c r="HG84" s="5"/>
      <c r="HH84" s="5"/>
      <c r="HI84" s="5"/>
      <c r="HJ84" s="5"/>
      <c r="HK84" s="5"/>
      <c r="HL84" s="5"/>
      <c r="HM84" s="5"/>
      <c r="HN84" s="5"/>
      <c r="HO84" s="5"/>
      <c r="HP84" s="5"/>
      <c r="HQ84" s="5"/>
      <c r="HR84" s="5"/>
      <c r="HS84" s="5"/>
      <c r="HT84" s="5"/>
      <c r="HU84" s="5"/>
      <c r="HV84" s="5"/>
      <c r="HW84" s="5"/>
      <c r="HX84" s="5"/>
      <c r="HY84" s="5"/>
      <c r="HZ84" s="5"/>
      <c r="IA84" s="5"/>
      <c r="IB84" s="5"/>
      <c r="IC84" s="5"/>
      <c r="ID84" s="5"/>
      <c r="IE84" s="5"/>
      <c r="IF84" s="5"/>
      <c r="IG84" s="5"/>
      <c r="IH84" s="5"/>
      <c r="II84" s="5"/>
      <c r="IJ84" s="5"/>
      <c r="IK84" s="5"/>
      <c r="IL84" s="5"/>
      <c r="IM84" s="5"/>
      <c r="IN84" s="5"/>
      <c r="IO84" s="5"/>
      <c r="IP84" s="5"/>
      <c r="IQ84" s="5"/>
      <c r="IR84" s="5"/>
      <c r="IS84" s="5"/>
      <c r="IT84" s="5"/>
      <c r="IU84" s="5"/>
      <c r="IV84" s="5"/>
    </row>
    <row r="85" spans="1:256" ht="17.25" customHeight="1">
      <c r="A85" s="5"/>
      <c r="B85" s="195"/>
      <c r="C85" s="23" t="s">
        <v>667</v>
      </c>
      <c r="D85" s="23" t="s">
        <v>181</v>
      </c>
      <c r="E85" s="266"/>
      <c r="F85" s="20"/>
      <c r="G85" s="267"/>
      <c r="H85" s="6" t="s">
        <v>1180</v>
      </c>
      <c r="I85" s="79" t="s">
        <v>1181</v>
      </c>
      <c r="J85" s="266"/>
      <c r="K85" s="20"/>
      <c r="L85" s="267"/>
      <c r="M85" s="24" t="s">
        <v>379</v>
      </c>
      <c r="N85" s="6" t="s">
        <v>755</v>
      </c>
      <c r="O85" s="266"/>
      <c r="P85" s="20"/>
      <c r="Q85" s="267"/>
      <c r="R85" s="79" t="s">
        <v>652</v>
      </c>
      <c r="S85" s="17" t="s">
        <v>1100</v>
      </c>
      <c r="T85" s="201"/>
      <c r="U85" s="5"/>
      <c r="V85" s="5"/>
      <c r="W85" s="23"/>
      <c r="X85" s="31"/>
      <c r="Y85" s="96"/>
      <c r="Z85" s="96"/>
      <c r="AA85" s="96"/>
      <c r="AB85" s="96"/>
      <c r="AC85" s="96"/>
      <c r="AD85" s="96"/>
      <c r="AE85" s="146"/>
      <c r="AF85" s="31"/>
      <c r="AG85" s="31"/>
      <c r="AH85" s="31"/>
      <c r="AI85" s="31"/>
      <c r="AJ85" s="31"/>
      <c r="AK85" s="31"/>
      <c r="AL85" s="31"/>
      <c r="AM85" s="31"/>
      <c r="AN85" s="31"/>
      <c r="AO85" s="31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  <c r="BO85" s="5"/>
      <c r="BP85" s="5"/>
      <c r="BQ85" s="5"/>
      <c r="BR85" s="5"/>
      <c r="BS85" s="5"/>
      <c r="BT85" s="5"/>
      <c r="BU85" s="5"/>
      <c r="BV85" s="5"/>
      <c r="BW85" s="5"/>
      <c r="BX85" s="5"/>
      <c r="BY85" s="5"/>
      <c r="BZ85" s="5"/>
      <c r="CA85" s="5"/>
      <c r="CB85" s="5"/>
      <c r="CC85" s="5"/>
      <c r="CD85" s="5"/>
      <c r="CE85" s="5"/>
      <c r="CF85" s="5"/>
      <c r="CG85" s="5"/>
      <c r="CH85" s="5"/>
      <c r="CI85" s="5"/>
      <c r="CJ85" s="5"/>
      <c r="CK85" s="5"/>
      <c r="CL85" s="5"/>
      <c r="CM85" s="5"/>
      <c r="CN85" s="5"/>
      <c r="CO85" s="5"/>
      <c r="CP85" s="5"/>
      <c r="CQ85" s="5"/>
      <c r="CR85" s="5"/>
      <c r="CS85" s="5"/>
      <c r="CT85" s="5"/>
      <c r="CU85" s="5"/>
      <c r="CV85" s="5"/>
      <c r="CW85" s="5"/>
      <c r="CX85" s="5"/>
      <c r="CY85" s="5"/>
      <c r="CZ85" s="5"/>
      <c r="DA85" s="5"/>
      <c r="DB85" s="5"/>
      <c r="DC85" s="5"/>
      <c r="DD85" s="5"/>
      <c r="DE85" s="5"/>
      <c r="DF85" s="5"/>
      <c r="DG85" s="5"/>
      <c r="DH85" s="5"/>
      <c r="DI85" s="5"/>
      <c r="DJ85" s="5"/>
      <c r="DK85" s="5"/>
      <c r="DL85" s="5"/>
      <c r="DM85" s="5"/>
      <c r="DN85" s="5"/>
      <c r="DO85" s="5"/>
      <c r="DP85" s="5"/>
      <c r="DQ85" s="5"/>
      <c r="DR85" s="5"/>
      <c r="DS85" s="5"/>
      <c r="DT85" s="5"/>
      <c r="DU85" s="5"/>
      <c r="DV85" s="5"/>
      <c r="DW85" s="5"/>
      <c r="DX85" s="5"/>
      <c r="DY85" s="5"/>
      <c r="DZ85" s="5"/>
      <c r="EA85" s="5"/>
      <c r="EB85" s="5"/>
      <c r="EC85" s="5"/>
      <c r="ED85" s="5"/>
      <c r="EE85" s="5"/>
      <c r="EF85" s="5"/>
      <c r="EG85" s="5"/>
      <c r="EH85" s="5"/>
      <c r="EI85" s="5"/>
      <c r="EJ85" s="5"/>
      <c r="EK85" s="5"/>
      <c r="EL85" s="5"/>
      <c r="EM85" s="5"/>
      <c r="EN85" s="5"/>
      <c r="EO85" s="5"/>
      <c r="EP85" s="5"/>
      <c r="EQ85" s="5"/>
      <c r="ER85" s="5"/>
      <c r="ES85" s="5"/>
      <c r="ET85" s="5"/>
      <c r="EU85" s="5"/>
      <c r="EV85" s="5"/>
      <c r="EW85" s="5"/>
      <c r="EX85" s="5"/>
      <c r="EY85" s="5"/>
      <c r="EZ85" s="5"/>
      <c r="FA85" s="5"/>
      <c r="FB85" s="5"/>
      <c r="FC85" s="5"/>
      <c r="FD85" s="5"/>
      <c r="FE85" s="5"/>
      <c r="FF85" s="5"/>
      <c r="FG85" s="5"/>
      <c r="FH85" s="5"/>
      <c r="FI85" s="5"/>
      <c r="FJ85" s="5"/>
      <c r="FK85" s="5"/>
      <c r="FL85" s="5"/>
      <c r="FM85" s="5"/>
      <c r="FN85" s="5"/>
      <c r="FO85" s="5"/>
      <c r="FP85" s="5"/>
      <c r="FQ85" s="5"/>
      <c r="FR85" s="5"/>
      <c r="FS85" s="5"/>
      <c r="FT85" s="5"/>
      <c r="FU85" s="5"/>
      <c r="FV85" s="5"/>
      <c r="FW85" s="5"/>
      <c r="FX85" s="5"/>
      <c r="FY85" s="5"/>
      <c r="FZ85" s="5"/>
      <c r="GA85" s="5"/>
      <c r="GB85" s="5"/>
      <c r="GC85" s="5"/>
      <c r="GD85" s="5"/>
      <c r="GE85" s="5"/>
      <c r="GF85" s="5"/>
      <c r="GG85" s="5"/>
      <c r="GH85" s="5"/>
      <c r="GI85" s="5"/>
      <c r="GJ85" s="5"/>
      <c r="GK85" s="5"/>
      <c r="GL85" s="5"/>
      <c r="GM85" s="5"/>
      <c r="GN85" s="5"/>
      <c r="GO85" s="5"/>
      <c r="GP85" s="5"/>
      <c r="GQ85" s="5"/>
      <c r="GR85" s="5"/>
      <c r="GS85" s="5"/>
      <c r="GT85" s="5"/>
      <c r="GU85" s="5"/>
      <c r="GV85" s="5"/>
      <c r="GW85" s="5"/>
      <c r="GX85" s="5"/>
      <c r="GY85" s="5"/>
      <c r="GZ85" s="5"/>
      <c r="HA85" s="5"/>
      <c r="HB85" s="5"/>
      <c r="HC85" s="5"/>
      <c r="HD85" s="5"/>
      <c r="HE85" s="5"/>
      <c r="HF85" s="5"/>
      <c r="HG85" s="5"/>
      <c r="HH85" s="5"/>
      <c r="HI85" s="5"/>
      <c r="HJ85" s="5"/>
      <c r="HK85" s="5"/>
      <c r="HL85" s="5"/>
      <c r="HM85" s="5"/>
      <c r="HN85" s="5"/>
      <c r="HO85" s="5"/>
      <c r="HP85" s="5"/>
      <c r="HQ85" s="5"/>
      <c r="HR85" s="5"/>
      <c r="HS85" s="5"/>
      <c r="HT85" s="5"/>
      <c r="HU85" s="5"/>
      <c r="HV85" s="5"/>
      <c r="HW85" s="5"/>
      <c r="HX85" s="5"/>
      <c r="HY85" s="5"/>
      <c r="HZ85" s="5"/>
      <c r="IA85" s="5"/>
      <c r="IB85" s="5"/>
      <c r="IC85" s="5"/>
      <c r="ID85" s="5"/>
      <c r="IE85" s="5"/>
      <c r="IF85" s="5"/>
      <c r="IG85" s="5"/>
      <c r="IH85" s="5"/>
      <c r="II85" s="5"/>
      <c r="IJ85" s="5"/>
      <c r="IK85" s="5"/>
      <c r="IL85" s="5"/>
      <c r="IM85" s="5"/>
      <c r="IN85" s="5"/>
      <c r="IO85" s="5"/>
      <c r="IP85" s="5"/>
      <c r="IQ85" s="5"/>
      <c r="IR85" s="5"/>
      <c r="IS85" s="5"/>
      <c r="IT85" s="5"/>
      <c r="IU85" s="5"/>
      <c r="IV85" s="5"/>
    </row>
    <row r="86" spans="1:256" ht="17.25" customHeight="1">
      <c r="A86" s="5"/>
      <c r="B86" s="195"/>
      <c r="C86" s="20" t="s">
        <v>365</v>
      </c>
      <c r="D86" s="17" t="s">
        <v>90</v>
      </c>
      <c r="E86" s="266"/>
      <c r="F86" s="20"/>
      <c r="G86" s="267"/>
      <c r="H86" s="38" t="s">
        <v>847</v>
      </c>
      <c r="I86" s="6" t="s">
        <v>1125</v>
      </c>
      <c r="J86" s="266"/>
      <c r="K86" s="20"/>
      <c r="L86" s="267"/>
      <c r="M86" s="23" t="s">
        <v>380</v>
      </c>
      <c r="N86" s="23" t="s">
        <v>232</v>
      </c>
      <c r="O86" s="266"/>
      <c r="P86" s="22"/>
      <c r="Q86" s="268"/>
      <c r="R86" s="17" t="s">
        <v>1005</v>
      </c>
      <c r="S86" s="275" t="s">
        <v>1109</v>
      </c>
      <c r="T86" s="201"/>
      <c r="U86" s="5"/>
      <c r="V86" s="5"/>
      <c r="W86" s="23"/>
      <c r="X86" s="31"/>
      <c r="Y86" s="96"/>
      <c r="Z86" s="96"/>
      <c r="AA86" s="96"/>
      <c r="AB86" s="96"/>
      <c r="AC86" s="96"/>
      <c r="AD86" s="96"/>
      <c r="AE86" s="146"/>
      <c r="AF86" s="31"/>
      <c r="AG86" s="31"/>
      <c r="AH86" s="31"/>
      <c r="AI86" s="31"/>
      <c r="AJ86" s="31"/>
      <c r="AK86" s="31"/>
      <c r="AL86" s="31"/>
      <c r="AM86" s="31"/>
      <c r="AN86" s="31"/>
      <c r="AO86" s="31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  <c r="BO86" s="5"/>
      <c r="BP86" s="5"/>
      <c r="BQ86" s="5"/>
      <c r="BR86" s="5"/>
      <c r="BS86" s="5"/>
      <c r="BT86" s="5"/>
      <c r="BU86" s="5"/>
      <c r="BV86" s="5"/>
      <c r="BW86" s="5"/>
      <c r="BX86" s="5"/>
      <c r="BY86" s="5"/>
      <c r="BZ86" s="5"/>
      <c r="CA86" s="5"/>
      <c r="CB86" s="5"/>
      <c r="CC86" s="5"/>
      <c r="CD86" s="5"/>
      <c r="CE86" s="5"/>
      <c r="CF86" s="5"/>
      <c r="CG86" s="5"/>
      <c r="CH86" s="5"/>
      <c r="CI86" s="5"/>
      <c r="CJ86" s="5"/>
      <c r="CK86" s="5"/>
      <c r="CL86" s="5"/>
      <c r="CM86" s="5"/>
      <c r="CN86" s="5"/>
      <c r="CO86" s="5"/>
      <c r="CP86" s="5"/>
      <c r="CQ86" s="5"/>
      <c r="CR86" s="5"/>
      <c r="CS86" s="5"/>
      <c r="CT86" s="5"/>
      <c r="CU86" s="5"/>
      <c r="CV86" s="5"/>
      <c r="CW86" s="5"/>
      <c r="CX86" s="5"/>
      <c r="CY86" s="5"/>
      <c r="CZ86" s="5"/>
      <c r="DA86" s="5"/>
      <c r="DB86" s="5"/>
      <c r="DC86" s="5"/>
      <c r="DD86" s="5"/>
      <c r="DE86" s="5"/>
      <c r="DF86" s="5"/>
      <c r="DG86" s="5"/>
      <c r="DH86" s="5"/>
      <c r="DI86" s="5"/>
      <c r="DJ86" s="5"/>
      <c r="DK86" s="5"/>
      <c r="DL86" s="5"/>
      <c r="DM86" s="5"/>
      <c r="DN86" s="5"/>
      <c r="DO86" s="5"/>
      <c r="DP86" s="5"/>
      <c r="DQ86" s="5"/>
      <c r="DR86" s="5"/>
      <c r="DS86" s="5"/>
      <c r="DT86" s="5"/>
      <c r="DU86" s="5"/>
      <c r="DV86" s="5"/>
      <c r="DW86" s="5"/>
      <c r="DX86" s="5"/>
      <c r="DY86" s="5"/>
      <c r="DZ86" s="5"/>
      <c r="EA86" s="5"/>
      <c r="EB86" s="5"/>
      <c r="EC86" s="5"/>
      <c r="ED86" s="5"/>
      <c r="EE86" s="5"/>
      <c r="EF86" s="5"/>
      <c r="EG86" s="5"/>
      <c r="EH86" s="5"/>
      <c r="EI86" s="5"/>
      <c r="EJ86" s="5"/>
      <c r="EK86" s="5"/>
      <c r="EL86" s="5"/>
      <c r="EM86" s="5"/>
      <c r="EN86" s="5"/>
      <c r="EO86" s="5"/>
      <c r="EP86" s="5"/>
      <c r="EQ86" s="5"/>
      <c r="ER86" s="5"/>
      <c r="ES86" s="5"/>
      <c r="ET86" s="5"/>
      <c r="EU86" s="5"/>
      <c r="EV86" s="5"/>
      <c r="EW86" s="5"/>
      <c r="EX86" s="5"/>
      <c r="EY86" s="5"/>
      <c r="EZ86" s="5"/>
      <c r="FA86" s="5"/>
      <c r="FB86" s="5"/>
      <c r="FC86" s="5"/>
      <c r="FD86" s="5"/>
      <c r="FE86" s="5"/>
      <c r="FF86" s="5"/>
      <c r="FG86" s="5"/>
      <c r="FH86" s="5"/>
      <c r="FI86" s="5"/>
      <c r="FJ86" s="5"/>
      <c r="FK86" s="5"/>
      <c r="FL86" s="5"/>
      <c r="FM86" s="5"/>
      <c r="FN86" s="5"/>
      <c r="FO86" s="5"/>
      <c r="FP86" s="5"/>
      <c r="FQ86" s="5"/>
      <c r="FR86" s="5"/>
      <c r="FS86" s="5"/>
      <c r="FT86" s="5"/>
      <c r="FU86" s="5"/>
      <c r="FV86" s="5"/>
      <c r="FW86" s="5"/>
      <c r="FX86" s="5"/>
      <c r="FY86" s="5"/>
      <c r="FZ86" s="5"/>
      <c r="GA86" s="5"/>
      <c r="GB86" s="5"/>
      <c r="GC86" s="5"/>
      <c r="GD86" s="5"/>
      <c r="GE86" s="5"/>
      <c r="GF86" s="5"/>
      <c r="GG86" s="5"/>
      <c r="GH86" s="5"/>
      <c r="GI86" s="5"/>
      <c r="GJ86" s="5"/>
      <c r="GK86" s="5"/>
      <c r="GL86" s="5"/>
      <c r="GM86" s="5"/>
      <c r="GN86" s="5"/>
      <c r="GO86" s="5"/>
      <c r="GP86" s="5"/>
      <c r="GQ86" s="5"/>
      <c r="GR86" s="5"/>
      <c r="GS86" s="5"/>
      <c r="GT86" s="5"/>
      <c r="GU86" s="5"/>
      <c r="GV86" s="5"/>
      <c r="GW86" s="5"/>
      <c r="GX86" s="5"/>
      <c r="GY86" s="5"/>
      <c r="GZ86" s="5"/>
      <c r="HA86" s="5"/>
      <c r="HB86" s="5"/>
      <c r="HC86" s="5"/>
      <c r="HD86" s="5"/>
      <c r="HE86" s="5"/>
      <c r="HF86" s="5"/>
      <c r="HG86" s="5"/>
      <c r="HH86" s="5"/>
      <c r="HI86" s="5"/>
      <c r="HJ86" s="5"/>
      <c r="HK86" s="5"/>
      <c r="HL86" s="5"/>
      <c r="HM86" s="5"/>
      <c r="HN86" s="5"/>
      <c r="HO86" s="5"/>
      <c r="HP86" s="5"/>
      <c r="HQ86" s="5"/>
      <c r="HR86" s="5"/>
      <c r="HS86" s="5"/>
      <c r="HT86" s="5"/>
      <c r="HU86" s="5"/>
      <c r="HV86" s="5"/>
      <c r="HW86" s="5"/>
      <c r="HX86" s="5"/>
      <c r="HY86" s="5"/>
      <c r="HZ86" s="5"/>
      <c r="IA86" s="5"/>
      <c r="IB86" s="5"/>
      <c r="IC86" s="5"/>
      <c r="ID86" s="5"/>
      <c r="IE86" s="5"/>
      <c r="IF86" s="5"/>
      <c r="IG86" s="5"/>
      <c r="IH86" s="5"/>
      <c r="II86" s="5"/>
      <c r="IJ86" s="5"/>
      <c r="IK86" s="5"/>
      <c r="IL86" s="5"/>
      <c r="IM86" s="5"/>
      <c r="IN86" s="5"/>
      <c r="IO86" s="5"/>
      <c r="IP86" s="5"/>
      <c r="IQ86" s="5"/>
      <c r="IR86" s="5"/>
      <c r="IS86" s="5"/>
      <c r="IT86" s="5"/>
      <c r="IU86" s="5"/>
      <c r="IV86" s="5"/>
    </row>
    <row r="87" spans="1:256" ht="17.25" customHeight="1">
      <c r="B87" s="195"/>
      <c r="C87" s="264" t="s">
        <v>699</v>
      </c>
      <c r="D87" s="23" t="s">
        <v>182</v>
      </c>
      <c r="E87" s="266"/>
      <c r="F87" s="20"/>
      <c r="G87" s="267"/>
      <c r="H87" s="23" t="s">
        <v>852</v>
      </c>
      <c r="I87" s="6" t="s">
        <v>710</v>
      </c>
      <c r="J87" s="266"/>
      <c r="K87" s="20"/>
      <c r="L87" s="267"/>
      <c r="M87" s="23" t="s">
        <v>822</v>
      </c>
      <c r="N87" s="23" t="s">
        <v>746</v>
      </c>
      <c r="O87" s="266"/>
      <c r="P87" s="20"/>
      <c r="Q87" s="267"/>
      <c r="R87" s="23" t="s">
        <v>1030</v>
      </c>
      <c r="S87" s="23" t="s">
        <v>775</v>
      </c>
      <c r="T87" s="201"/>
      <c r="U87" s="5"/>
      <c r="V87" s="5"/>
      <c r="W87" s="23"/>
      <c r="X87" s="31"/>
      <c r="Y87" s="96"/>
      <c r="Z87" s="96"/>
      <c r="AA87" s="96"/>
      <c r="AB87" s="96"/>
      <c r="AC87" s="96"/>
      <c r="AD87" s="96"/>
      <c r="AE87" s="146"/>
    </row>
    <row r="88" spans="1:256" ht="17.25" customHeight="1">
      <c r="B88" s="195"/>
      <c r="C88" s="6" t="s">
        <v>368</v>
      </c>
      <c r="D88" s="237" t="s">
        <v>694</v>
      </c>
      <c r="E88" s="266"/>
      <c r="F88" s="20"/>
      <c r="G88" s="267"/>
      <c r="H88" s="6" t="s">
        <v>801</v>
      </c>
      <c r="I88" s="17" t="s">
        <v>201</v>
      </c>
      <c r="J88" s="266"/>
      <c r="K88" s="20"/>
      <c r="L88" s="267"/>
      <c r="M88" s="23" t="s">
        <v>855</v>
      </c>
      <c r="N88" s="6" t="s">
        <v>1097</v>
      </c>
      <c r="O88" s="266"/>
      <c r="P88" s="20"/>
      <c r="Q88" s="267"/>
      <c r="R88" s="6" t="s">
        <v>714</v>
      </c>
      <c r="S88" s="17" t="s">
        <v>1044</v>
      </c>
      <c r="T88" s="201"/>
      <c r="U88" s="5"/>
      <c r="V88" s="5"/>
      <c r="W88" s="23"/>
      <c r="X88" s="31"/>
      <c r="Y88" s="96"/>
      <c r="Z88" s="96"/>
      <c r="AA88" s="96"/>
      <c r="AB88" s="96"/>
      <c r="AC88" s="96"/>
      <c r="AD88" s="96"/>
      <c r="AE88" s="146"/>
    </row>
    <row r="89" spans="1:256" ht="17.25" customHeight="1">
      <c r="B89" s="195"/>
      <c r="C89" s="23" t="s">
        <v>655</v>
      </c>
      <c r="D89" s="24" t="s">
        <v>64</v>
      </c>
      <c r="E89" s="266"/>
      <c r="F89" s="20"/>
      <c r="G89" s="267"/>
      <c r="H89" s="6" t="s">
        <v>662</v>
      </c>
      <c r="I89" s="24" t="s">
        <v>63</v>
      </c>
      <c r="J89" s="266"/>
      <c r="K89" s="20"/>
      <c r="L89" s="267"/>
      <c r="M89" s="274" t="s">
        <v>381</v>
      </c>
      <c r="N89" s="20" t="s">
        <v>193</v>
      </c>
      <c r="O89" s="266"/>
      <c r="P89" s="20"/>
      <c r="Q89" s="267"/>
      <c r="R89" s="78" t="s">
        <v>1019</v>
      </c>
      <c r="S89" s="17" t="s">
        <v>1056</v>
      </c>
      <c r="T89" s="201"/>
      <c r="U89" s="5"/>
      <c r="V89" s="5"/>
      <c r="W89" s="23"/>
      <c r="X89" s="31"/>
      <c r="Y89" s="96"/>
      <c r="Z89" s="96"/>
      <c r="AA89" s="96"/>
      <c r="AB89" s="96"/>
      <c r="AC89" s="96"/>
      <c r="AD89" s="96"/>
      <c r="AE89" s="146"/>
    </row>
    <row r="90" spans="1:256" ht="17.25" customHeight="1">
      <c r="B90" s="195"/>
      <c r="C90" s="20" t="s">
        <v>370</v>
      </c>
      <c r="D90" s="23" t="s">
        <v>486</v>
      </c>
      <c r="E90" s="266"/>
      <c r="F90" s="20"/>
      <c r="G90" s="267"/>
      <c r="H90" s="23" t="s">
        <v>374</v>
      </c>
      <c r="I90" s="24" t="s">
        <v>92</v>
      </c>
      <c r="J90" s="266"/>
      <c r="K90" s="20"/>
      <c r="L90" s="267"/>
      <c r="M90" s="20" t="s">
        <v>829</v>
      </c>
      <c r="N90" s="24" t="s">
        <v>194</v>
      </c>
      <c r="O90" s="266"/>
      <c r="P90" s="20"/>
      <c r="Q90" s="267"/>
      <c r="R90" s="17" t="s">
        <v>954</v>
      </c>
      <c r="S90" s="24" t="s">
        <v>200</v>
      </c>
      <c r="T90" s="201"/>
      <c r="U90" s="5"/>
      <c r="V90" s="5"/>
      <c r="W90" s="23"/>
      <c r="X90" s="31"/>
      <c r="Y90" s="96"/>
      <c r="Z90" s="96"/>
      <c r="AA90" s="96"/>
      <c r="AB90" s="96"/>
      <c r="AC90" s="96"/>
      <c r="AD90" s="96"/>
      <c r="AE90" s="146"/>
    </row>
    <row r="91" spans="1:256" ht="17.25" customHeight="1">
      <c r="B91" s="195"/>
      <c r="C91" s="6" t="s">
        <v>1013</v>
      </c>
      <c r="D91" s="23" t="s">
        <v>77</v>
      </c>
      <c r="E91" s="266"/>
      <c r="F91" s="20"/>
      <c r="G91" s="267"/>
      <c r="H91" s="79" t="s">
        <v>1003</v>
      </c>
      <c r="I91" s="23" t="s">
        <v>189</v>
      </c>
      <c r="J91" s="266"/>
      <c r="K91" s="20"/>
      <c r="L91" s="267"/>
      <c r="M91" s="274" t="s">
        <v>382</v>
      </c>
      <c r="N91" s="21" t="s">
        <v>276</v>
      </c>
      <c r="O91" s="266"/>
      <c r="P91" s="20"/>
      <c r="Q91" s="267"/>
      <c r="R91" s="276" t="s">
        <v>345</v>
      </c>
      <c r="S91" s="308" t="s">
        <v>748</v>
      </c>
      <c r="T91" s="201"/>
      <c r="U91" s="5"/>
      <c r="V91" s="5"/>
      <c r="W91" s="23"/>
      <c r="X91" s="31"/>
      <c r="Y91" s="96"/>
      <c r="Z91" s="96"/>
      <c r="AA91" s="96"/>
      <c r="AB91" s="96"/>
      <c r="AC91" s="96"/>
      <c r="AD91" s="96"/>
      <c r="AE91" s="146"/>
    </row>
    <row r="92" spans="1:256" ht="17.25" customHeight="1">
      <c r="B92" s="195"/>
      <c r="C92" s="20" t="s">
        <v>423</v>
      </c>
      <c r="D92" s="20" t="s">
        <v>131</v>
      </c>
      <c r="E92" s="266"/>
      <c r="F92" s="20"/>
      <c r="G92" s="267"/>
      <c r="H92" s="20" t="s">
        <v>375</v>
      </c>
      <c r="I92" s="6" t="s">
        <v>1123</v>
      </c>
      <c r="J92" s="266"/>
      <c r="K92" s="20"/>
      <c r="L92" s="267"/>
      <c r="M92" s="20" t="s">
        <v>308</v>
      </c>
      <c r="N92" s="6" t="s">
        <v>195</v>
      </c>
      <c r="O92" s="266"/>
      <c r="P92" s="22"/>
      <c r="Q92" s="268"/>
      <c r="R92" s="78" t="s">
        <v>387</v>
      </c>
      <c r="S92" s="78" t="s">
        <v>60</v>
      </c>
      <c r="T92" s="201"/>
      <c r="U92" s="5"/>
      <c r="V92" s="5"/>
      <c r="W92" s="23"/>
      <c r="X92" s="31"/>
      <c r="Y92" s="96"/>
      <c r="Z92" s="96"/>
      <c r="AA92" s="96"/>
      <c r="AB92" s="96"/>
      <c r="AC92" s="96"/>
      <c r="AD92" s="96"/>
      <c r="AE92" s="146"/>
    </row>
    <row r="93" spans="1:256" ht="17.25" customHeight="1">
      <c r="B93" s="195"/>
      <c r="C93" s="309" t="s">
        <v>388</v>
      </c>
      <c r="D93" s="307" t="s">
        <v>1116</v>
      </c>
      <c r="E93" s="266"/>
      <c r="F93" s="20"/>
      <c r="G93" s="267"/>
      <c r="H93" s="21" t="s">
        <v>376</v>
      </c>
      <c r="I93" s="6" t="s">
        <v>190</v>
      </c>
      <c r="J93" s="266"/>
      <c r="K93" s="20"/>
      <c r="L93" s="267"/>
      <c r="M93" s="23" t="s">
        <v>874</v>
      </c>
      <c r="N93" s="20" t="s">
        <v>196</v>
      </c>
      <c r="O93" s="266"/>
      <c r="P93" s="20"/>
      <c r="Q93" s="268"/>
      <c r="R93" s="24" t="s">
        <v>1145</v>
      </c>
      <c r="S93" s="79" t="s">
        <v>75</v>
      </c>
      <c r="T93" s="201"/>
      <c r="U93" s="5"/>
      <c r="V93" s="5"/>
      <c r="W93" s="23"/>
      <c r="X93" s="31"/>
      <c r="Y93" s="96"/>
      <c r="Z93" s="96"/>
      <c r="AA93" s="96"/>
      <c r="AB93" s="96"/>
      <c r="AC93" s="96"/>
      <c r="AD93" s="96"/>
      <c r="AE93" s="146"/>
    </row>
    <row r="94" spans="1:256" ht="17.25" customHeight="1">
      <c r="B94" s="195"/>
      <c r="C94" s="6" t="s">
        <v>654</v>
      </c>
      <c r="D94" s="79" t="s">
        <v>736</v>
      </c>
      <c r="E94" s="266"/>
      <c r="F94" s="20"/>
      <c r="G94" s="267"/>
      <c r="H94" s="6" t="s">
        <v>962</v>
      </c>
      <c r="I94" s="79" t="s">
        <v>753</v>
      </c>
      <c r="J94" s="266"/>
      <c r="K94" s="20"/>
      <c r="L94" s="267"/>
      <c r="M94" s="23" t="s">
        <v>500</v>
      </c>
      <c r="N94" s="20" t="s">
        <v>197</v>
      </c>
      <c r="O94" s="266"/>
      <c r="P94" s="20"/>
      <c r="Q94" s="267"/>
      <c r="R94" s="23" t="s">
        <v>671</v>
      </c>
      <c r="S94" s="23" t="s">
        <v>205</v>
      </c>
      <c r="T94" s="201"/>
      <c r="U94" s="5"/>
      <c r="V94" s="5"/>
      <c r="W94" s="23"/>
      <c r="X94" s="31"/>
      <c r="Y94" s="96"/>
      <c r="Z94" s="96"/>
      <c r="AA94" s="96"/>
      <c r="AB94" s="96"/>
      <c r="AC94" s="96"/>
      <c r="AD94" s="96"/>
      <c r="AE94" s="146"/>
    </row>
    <row r="95" spans="1:256" ht="17.25" customHeight="1">
      <c r="B95" s="195"/>
      <c r="C95" s="24" t="s">
        <v>347</v>
      </c>
      <c r="D95" s="23" t="s">
        <v>185</v>
      </c>
      <c r="E95" s="266"/>
      <c r="F95" s="20"/>
      <c r="G95" s="267"/>
      <c r="H95" s="6" t="s">
        <v>961</v>
      </c>
      <c r="I95" s="6" t="s">
        <v>695</v>
      </c>
      <c r="J95" s="266"/>
      <c r="K95" s="20"/>
      <c r="L95" s="267"/>
      <c r="M95" s="6" t="s">
        <v>807</v>
      </c>
      <c r="N95" s="23" t="s">
        <v>278</v>
      </c>
      <c r="O95" s="266"/>
      <c r="P95" s="20"/>
      <c r="Q95" s="267"/>
      <c r="R95" s="24" t="s">
        <v>1017</v>
      </c>
      <c r="S95" s="21" t="s">
        <v>96</v>
      </c>
      <c r="T95" s="201"/>
      <c r="U95" s="5"/>
      <c r="V95" s="5"/>
      <c r="W95" s="23"/>
      <c r="X95" s="31"/>
      <c r="Y95" s="96"/>
      <c r="Z95" s="96"/>
      <c r="AA95" s="96"/>
      <c r="AB95" s="96"/>
      <c r="AC95" s="96"/>
      <c r="AD95" s="96"/>
      <c r="AE95" s="146"/>
    </row>
    <row r="96" spans="1:256" ht="17.25" customHeight="1">
      <c r="B96" s="195"/>
      <c r="C96" s="6" t="s">
        <v>650</v>
      </c>
      <c r="E96" s="266"/>
      <c r="F96" s="20"/>
      <c r="G96" s="267"/>
      <c r="H96" s="6" t="s">
        <v>857</v>
      </c>
      <c r="I96" s="20" t="s">
        <v>777</v>
      </c>
      <c r="J96" s="266"/>
      <c r="K96" s="20"/>
      <c r="L96" s="267"/>
      <c r="M96" s="6" t="s">
        <v>953</v>
      </c>
      <c r="N96" s="306" t="s">
        <v>1126</v>
      </c>
      <c r="O96" s="266"/>
      <c r="P96" s="20"/>
      <c r="Q96" s="267"/>
      <c r="R96" s="78" t="s">
        <v>697</v>
      </c>
      <c r="S96" s="307" t="s">
        <v>502</v>
      </c>
      <c r="T96" s="201"/>
      <c r="U96" s="5"/>
      <c r="V96" s="5"/>
      <c r="W96" s="23"/>
      <c r="X96" s="31"/>
      <c r="Y96" s="96"/>
      <c r="Z96" s="96"/>
      <c r="AA96" s="96"/>
      <c r="AB96" s="96"/>
      <c r="AC96" s="96"/>
      <c r="AD96" s="96"/>
      <c r="AE96" s="146"/>
    </row>
    <row r="97" spans="1:31" ht="17.25" customHeight="1">
      <c r="B97" s="195"/>
      <c r="C97" s="6" t="s">
        <v>994</v>
      </c>
      <c r="D97" s="23" t="s">
        <v>750</v>
      </c>
      <c r="E97" s="266"/>
      <c r="F97" s="20"/>
      <c r="G97" s="267"/>
      <c r="H97" s="23" t="s">
        <v>485</v>
      </c>
      <c r="I97" s="20" t="s">
        <v>756</v>
      </c>
      <c r="J97" s="266"/>
      <c r="K97" s="20"/>
      <c r="L97" s="267"/>
      <c r="M97" s="23" t="s">
        <v>383</v>
      </c>
      <c r="N97" s="20" t="s">
        <v>636</v>
      </c>
      <c r="O97" s="266"/>
      <c r="P97" s="20"/>
      <c r="Q97" s="267"/>
      <c r="R97" s="23" t="s">
        <v>430</v>
      </c>
      <c r="S97" s="23" t="s">
        <v>703</v>
      </c>
      <c r="T97" s="201"/>
      <c r="U97" s="5"/>
      <c r="V97" s="5"/>
      <c r="W97" s="23"/>
      <c r="X97" s="31"/>
      <c r="Y97" s="96"/>
      <c r="Z97" s="96"/>
      <c r="AA97" s="96"/>
      <c r="AB97" s="96"/>
      <c r="AC97" s="96"/>
      <c r="AD97" s="96"/>
      <c r="AE97" s="146"/>
    </row>
    <row r="98" spans="1:31" ht="17.25" customHeight="1">
      <c r="B98" s="195"/>
      <c r="C98" s="20" t="s">
        <v>314</v>
      </c>
      <c r="D98" s="20" t="s">
        <v>670</v>
      </c>
      <c r="E98" s="266"/>
      <c r="F98" s="20"/>
      <c r="G98" s="267"/>
      <c r="H98" s="6" t="s">
        <v>963</v>
      </c>
      <c r="I98" s="6" t="s">
        <v>1082</v>
      </c>
      <c r="J98" s="266"/>
      <c r="K98" s="20"/>
      <c r="L98" s="267"/>
      <c r="M98" s="23" t="s">
        <v>812</v>
      </c>
      <c r="N98" s="23" t="s">
        <v>199</v>
      </c>
      <c r="O98" s="266"/>
      <c r="P98" s="20"/>
      <c r="Q98" s="267"/>
      <c r="S98" s="22" t="s">
        <v>1111</v>
      </c>
      <c r="T98" s="201"/>
      <c r="U98" s="5"/>
      <c r="V98" s="5"/>
      <c r="W98" s="23"/>
      <c r="X98" s="31"/>
      <c r="Y98" s="96"/>
      <c r="Z98" s="96"/>
      <c r="AA98" s="96"/>
      <c r="AB98" s="96"/>
      <c r="AC98" s="96"/>
      <c r="AD98" s="96"/>
      <c r="AE98" s="146"/>
    </row>
    <row r="99" spans="1:31" ht="17.25" customHeight="1">
      <c r="B99" s="195"/>
      <c r="C99" s="79" t="s">
        <v>1031</v>
      </c>
      <c r="D99" s="78" t="s">
        <v>869</v>
      </c>
      <c r="E99" s="266"/>
      <c r="F99" s="20"/>
      <c r="G99" s="267"/>
      <c r="H99" s="6" t="s">
        <v>805</v>
      </c>
      <c r="I99" s="6" t="s">
        <v>774</v>
      </c>
      <c r="J99" s="266"/>
      <c r="K99" s="20"/>
      <c r="L99" s="267"/>
      <c r="M99" s="24" t="s">
        <v>385</v>
      </c>
      <c r="N99" s="6" t="s">
        <v>1107</v>
      </c>
      <c r="O99" s="266"/>
      <c r="P99" s="20"/>
      <c r="Q99" s="267"/>
      <c r="S99" s="23" t="s">
        <v>86</v>
      </c>
      <c r="T99" s="201"/>
      <c r="U99" s="5"/>
      <c r="V99" s="5"/>
      <c r="W99" s="23"/>
      <c r="X99" s="31"/>
      <c r="Y99" s="96"/>
      <c r="Z99" s="96"/>
      <c r="AA99" s="96"/>
      <c r="AB99" s="85"/>
      <c r="AC99" s="96"/>
      <c r="AD99" s="96"/>
      <c r="AE99" s="146"/>
    </row>
    <row r="100" spans="1:31" ht="17.25" customHeight="1">
      <c r="B100" s="195"/>
      <c r="E100" s="266"/>
      <c r="F100" s="20"/>
      <c r="G100" s="267"/>
      <c r="H100" s="23" t="s">
        <v>378</v>
      </c>
      <c r="I100" s="23" t="s">
        <v>872</v>
      </c>
      <c r="J100" s="266"/>
      <c r="K100" s="20"/>
      <c r="L100" s="267"/>
      <c r="M100" s="307" t="s">
        <v>718</v>
      </c>
      <c r="O100" s="266"/>
      <c r="P100" s="22"/>
      <c r="Q100" s="267"/>
      <c r="R100" s="79"/>
      <c r="S100" s="17" t="s">
        <v>1079</v>
      </c>
      <c r="T100" s="201"/>
      <c r="U100" s="5"/>
      <c r="V100" s="5"/>
      <c r="W100" s="23"/>
      <c r="X100" s="31"/>
      <c r="Y100" s="96"/>
      <c r="Z100" s="96"/>
      <c r="AA100" s="96"/>
      <c r="AB100" s="85"/>
      <c r="AC100" s="96"/>
      <c r="AD100" s="96"/>
      <c r="AE100" s="146"/>
    </row>
    <row r="101" spans="1:31" ht="17.25" customHeight="1">
      <c r="B101" s="195"/>
      <c r="E101" s="266"/>
      <c r="F101" s="20"/>
      <c r="G101" s="267"/>
      <c r="H101" s="20"/>
      <c r="I101" s="23" t="s">
        <v>191</v>
      </c>
      <c r="J101" s="266"/>
      <c r="K101" s="20"/>
      <c r="L101" s="267"/>
      <c r="N101" s="24"/>
      <c r="O101" s="266"/>
      <c r="P101" s="22"/>
      <c r="Q101" s="268"/>
      <c r="R101" s="78"/>
      <c r="S101" s="23"/>
      <c r="T101" s="201"/>
      <c r="U101" s="5"/>
      <c r="V101" s="5"/>
      <c r="W101" s="23"/>
      <c r="X101" s="31"/>
      <c r="Y101" s="96"/>
      <c r="Z101" s="96"/>
      <c r="AA101" s="96"/>
      <c r="AB101" s="85"/>
      <c r="AC101" s="96"/>
      <c r="AD101" s="96"/>
      <c r="AE101" s="146"/>
    </row>
    <row r="102" spans="1:31" ht="17.25" customHeight="1">
      <c r="A102" s="5"/>
      <c r="B102" s="198"/>
      <c r="C102" s="8"/>
      <c r="E102" s="13"/>
      <c r="F102" s="14"/>
      <c r="G102" s="15"/>
      <c r="I102" s="8"/>
      <c r="J102" s="13"/>
      <c r="K102" s="14"/>
      <c r="L102" s="15"/>
      <c r="M102" s="8"/>
      <c r="N102" s="10"/>
      <c r="O102" s="13"/>
      <c r="P102" s="14"/>
      <c r="Q102" s="15"/>
      <c r="S102" s="8"/>
      <c r="T102" s="196"/>
      <c r="U102" s="5"/>
      <c r="V102" s="5"/>
      <c r="W102" s="22"/>
      <c r="X102" s="31"/>
      <c r="Y102" s="96"/>
      <c r="Z102" s="96"/>
      <c r="AA102" s="96"/>
      <c r="AB102" s="85"/>
      <c r="AC102" s="96"/>
      <c r="AD102" s="96"/>
      <c r="AE102" s="146"/>
    </row>
    <row r="103" spans="1:31" ht="17.25" customHeight="1">
      <c r="A103" s="5"/>
      <c r="B103" s="198"/>
      <c r="C103" s="8"/>
      <c r="E103" s="13"/>
      <c r="F103" s="14"/>
      <c r="G103" s="15"/>
      <c r="H103" s="8"/>
      <c r="I103" s="8"/>
      <c r="J103" s="13"/>
      <c r="K103" s="14"/>
      <c r="L103" s="15"/>
      <c r="M103" s="8"/>
      <c r="O103" s="13"/>
      <c r="P103" s="14"/>
      <c r="Q103" s="15"/>
      <c r="S103" s="8"/>
      <c r="T103" s="196"/>
      <c r="U103" s="5"/>
      <c r="V103" s="5"/>
      <c r="W103" s="23"/>
      <c r="X103" s="31"/>
      <c r="Y103" s="96"/>
      <c r="Z103" s="96"/>
      <c r="AA103" s="96"/>
      <c r="AB103" s="85"/>
      <c r="AC103" s="96"/>
      <c r="AD103" s="96"/>
      <c r="AE103" s="146"/>
    </row>
    <row r="104" spans="1:31" ht="17.25" customHeight="1">
      <c r="A104" s="5"/>
      <c r="B104" s="198"/>
      <c r="C104" s="32"/>
      <c r="D104" s="33"/>
      <c r="E104" s="13"/>
      <c r="F104" s="14"/>
      <c r="G104" s="15"/>
      <c r="H104" s="32"/>
      <c r="I104" s="32"/>
      <c r="J104" s="13"/>
      <c r="K104" s="14"/>
      <c r="L104" s="15"/>
      <c r="M104" s="32"/>
      <c r="N104" s="32"/>
      <c r="O104" s="13"/>
      <c r="P104" s="14"/>
      <c r="Q104" s="15"/>
      <c r="R104" s="32"/>
      <c r="S104" s="75"/>
      <c r="T104" s="196"/>
      <c r="U104" s="5"/>
      <c r="V104" s="5"/>
      <c r="W104" s="23"/>
      <c r="X104" s="31"/>
      <c r="Y104" s="97"/>
      <c r="Z104" s="97"/>
      <c r="AA104" s="97"/>
      <c r="AB104" s="98"/>
      <c r="AC104" s="97"/>
      <c r="AD104" s="97"/>
      <c r="AE104" s="146"/>
    </row>
    <row r="105" spans="1:31" ht="17.25" customHeight="1">
      <c r="A105" s="5"/>
      <c r="B105" s="202"/>
      <c r="C105" s="25" t="s">
        <v>3165</v>
      </c>
      <c r="D105" s="41" t="s">
        <v>1129</v>
      </c>
      <c r="E105" s="209"/>
      <c r="F105" s="25"/>
      <c r="G105" s="210"/>
      <c r="H105" s="25"/>
      <c r="I105" s="80" t="s">
        <v>3161</v>
      </c>
      <c r="J105" s="209"/>
      <c r="K105" s="25"/>
      <c r="L105" s="210"/>
      <c r="M105" s="25" t="s">
        <v>1151</v>
      </c>
      <c r="N105" s="26" t="s">
        <v>1152</v>
      </c>
      <c r="O105" s="209"/>
      <c r="P105" s="25"/>
      <c r="Q105" s="210"/>
      <c r="R105" s="30" t="s">
        <v>3178</v>
      </c>
      <c r="S105" s="27" t="s">
        <v>949</v>
      </c>
      <c r="T105" s="204"/>
      <c r="U105" s="5"/>
      <c r="V105" s="5"/>
      <c r="W105" s="23"/>
      <c r="X105" s="31"/>
      <c r="Y105" s="96"/>
      <c r="Z105" s="96"/>
      <c r="AA105" s="96"/>
      <c r="AB105" s="85"/>
      <c r="AC105" s="96"/>
      <c r="AD105" s="96"/>
      <c r="AE105" s="146"/>
    </row>
    <row r="106" spans="1:31" ht="17.25" customHeight="1">
      <c r="A106" s="5"/>
      <c r="B106" s="195"/>
      <c r="C106" s="28"/>
      <c r="D106" s="26"/>
      <c r="E106" s="216"/>
      <c r="F106" s="25"/>
      <c r="G106" s="217"/>
      <c r="H106" s="36"/>
      <c r="I106" s="74"/>
      <c r="J106" s="216"/>
      <c r="K106" s="25"/>
      <c r="L106" s="217"/>
      <c r="M106" s="25"/>
      <c r="O106" s="216"/>
      <c r="P106" s="25"/>
      <c r="Q106" s="217"/>
      <c r="R106" s="25"/>
      <c r="S106" s="30"/>
      <c r="T106" s="201"/>
      <c r="U106" s="5"/>
      <c r="V106" s="5"/>
      <c r="W106" s="23"/>
      <c r="X106" s="31"/>
      <c r="Y106" s="96"/>
      <c r="Z106" s="96"/>
      <c r="AA106" s="96"/>
      <c r="AB106" s="85"/>
      <c r="AC106" s="96"/>
      <c r="AD106" s="96"/>
      <c r="AE106" s="146"/>
    </row>
    <row r="107" spans="1:31" ht="17.25" customHeight="1">
      <c r="A107" s="5"/>
      <c r="B107" s="198"/>
      <c r="C107" s="44" t="s">
        <v>3166</v>
      </c>
      <c r="D107" s="27" t="s">
        <v>3167</v>
      </c>
      <c r="E107" s="211"/>
      <c r="F107" s="36"/>
      <c r="G107" s="212"/>
      <c r="H107" s="44"/>
      <c r="I107" s="80" t="s">
        <v>3175</v>
      </c>
      <c r="J107" s="211"/>
      <c r="K107" s="36"/>
      <c r="L107" s="212"/>
      <c r="M107" s="28"/>
      <c r="N107" s="80"/>
      <c r="O107" s="211"/>
      <c r="P107" s="36"/>
      <c r="Q107" s="212"/>
      <c r="R107" s="213"/>
      <c r="S107" s="73"/>
      <c r="T107" s="196"/>
      <c r="U107" s="5"/>
      <c r="V107" s="5"/>
      <c r="W107" s="23"/>
      <c r="X107" s="31"/>
      <c r="Y107" s="96"/>
      <c r="Z107" s="96"/>
      <c r="AA107" s="96"/>
      <c r="AB107" s="85"/>
      <c r="AC107" s="96"/>
      <c r="AD107" s="96"/>
      <c r="AE107" s="146"/>
    </row>
    <row r="108" spans="1:31" ht="17.25" customHeight="1">
      <c r="A108" s="5"/>
      <c r="B108" s="377" t="s">
        <v>503</v>
      </c>
      <c r="C108" s="377"/>
      <c r="D108" s="377"/>
      <c r="E108" s="377"/>
      <c r="F108" s="377"/>
      <c r="G108" s="377"/>
      <c r="H108" s="377"/>
      <c r="I108" s="377"/>
      <c r="J108" s="377"/>
      <c r="K108" s="377"/>
      <c r="L108" s="377"/>
      <c r="M108" s="377"/>
      <c r="N108" s="377"/>
      <c r="O108" s="377"/>
      <c r="P108" s="377"/>
      <c r="Q108" s="377"/>
      <c r="R108" s="377"/>
      <c r="S108" s="377"/>
      <c r="T108" s="377"/>
      <c r="U108" s="5"/>
      <c r="V108" s="5"/>
      <c r="W108" s="23"/>
      <c r="X108" s="31"/>
      <c r="Y108" s="96"/>
      <c r="Z108" s="96"/>
      <c r="AA108" s="96"/>
      <c r="AB108" s="85"/>
      <c r="AC108" s="96"/>
      <c r="AD108" s="96"/>
      <c r="AE108" s="146"/>
    </row>
    <row r="109" spans="1:31" ht="17.25" customHeight="1">
      <c r="A109" s="5"/>
      <c r="B109" s="191"/>
      <c r="C109" s="191"/>
      <c r="D109" s="191"/>
      <c r="E109" s="191"/>
      <c r="F109" s="191"/>
      <c r="G109" s="191"/>
      <c r="H109" s="191"/>
      <c r="I109" s="191"/>
      <c r="J109" s="191"/>
      <c r="K109" s="191"/>
      <c r="L109" s="191"/>
      <c r="M109" s="191"/>
      <c r="N109" s="191"/>
      <c r="O109" s="191"/>
      <c r="P109" s="191"/>
      <c r="Q109" s="191"/>
      <c r="R109" s="191"/>
      <c r="S109" s="191"/>
      <c r="T109" s="193"/>
      <c r="U109" s="5"/>
      <c r="V109" s="5"/>
      <c r="W109" s="23"/>
      <c r="X109" s="31"/>
      <c r="Y109" s="96"/>
      <c r="Z109" s="96"/>
      <c r="AA109" s="96"/>
      <c r="AB109" s="85"/>
      <c r="AC109" s="96"/>
      <c r="AD109" s="96"/>
      <c r="AE109" s="146"/>
    </row>
    <row r="110" spans="1:31" ht="17.25" customHeight="1">
      <c r="A110" s="5"/>
      <c r="B110" s="368" t="str">
        <f>+"CHICAGO WHITE SOX  ("&amp;COUNTA(C111:D131)&amp;")"</f>
        <v>CHICAGO WHITE SOX  (33)</v>
      </c>
      <c r="C110" s="368"/>
      <c r="D110" s="368"/>
      <c r="E110" s="368"/>
      <c r="F110" s="194"/>
      <c r="G110" s="369" t="str">
        <f>+"CLEVELAND INDIANS  ("&amp;COUNTA(H111:I131)&amp;")"</f>
        <v>CLEVELAND INDIANS  (33)</v>
      </c>
      <c r="H110" s="369"/>
      <c r="I110" s="369"/>
      <c r="J110" s="369"/>
      <c r="K110" s="194"/>
      <c r="L110" s="370" t="str">
        <f>+"KANSAS CITY ROYALS  ("&amp;COUNTA(M111:N131)&amp;")"</f>
        <v>KANSAS CITY ROYALS  (33)</v>
      </c>
      <c r="M110" s="370"/>
      <c r="N110" s="370"/>
      <c r="O110" s="370"/>
      <c r="P110" s="194"/>
      <c r="Q110" s="371" t="str">
        <f>+"MINNESOTA TWINS  ("&amp;COUNTA(R111:S131)&amp;")"</f>
        <v>MINNESOTA TWINS  (33)</v>
      </c>
      <c r="R110" s="372"/>
      <c r="S110" s="372"/>
      <c r="T110" s="373"/>
      <c r="U110" s="5"/>
      <c r="V110" s="5"/>
      <c r="W110" s="24"/>
      <c r="X110" s="31"/>
      <c r="Y110" s="96"/>
      <c r="Z110" s="96"/>
      <c r="AA110" s="96"/>
      <c r="AB110" s="85"/>
      <c r="AC110" s="96"/>
      <c r="AD110" s="96"/>
      <c r="AE110" s="146"/>
    </row>
    <row r="111" spans="1:31" ht="17.25" customHeight="1">
      <c r="A111" s="5"/>
      <c r="B111" s="195"/>
      <c r="C111" s="6" t="s">
        <v>389</v>
      </c>
      <c r="D111" s="20" t="s">
        <v>778</v>
      </c>
      <c r="E111" s="266"/>
      <c r="F111" s="20"/>
      <c r="G111" s="267"/>
      <c r="H111" s="23" t="s">
        <v>398</v>
      </c>
      <c r="I111" s="6" t="s">
        <v>726</v>
      </c>
      <c r="J111" s="266"/>
      <c r="K111" s="20"/>
      <c r="L111" s="267"/>
      <c r="M111" s="20" t="s">
        <v>404</v>
      </c>
      <c r="N111" s="24" t="s">
        <v>729</v>
      </c>
      <c r="O111" s="266"/>
      <c r="P111" s="20"/>
      <c r="Q111" s="267"/>
      <c r="R111" s="17" t="s">
        <v>978</v>
      </c>
      <c r="S111" s="23" t="s">
        <v>261</v>
      </c>
      <c r="T111" s="201"/>
      <c r="U111" s="5"/>
      <c r="V111" s="5"/>
      <c r="W111" s="23"/>
      <c r="X111" s="31"/>
      <c r="Y111" s="90"/>
      <c r="Z111" s="90"/>
      <c r="AA111" s="90"/>
      <c r="AB111" s="146"/>
      <c r="AC111" s="90"/>
      <c r="AD111" s="90"/>
      <c r="AE111" s="146"/>
    </row>
    <row r="112" spans="1:31" ht="17.25" customHeight="1">
      <c r="A112" s="5"/>
      <c r="B112" s="195"/>
      <c r="C112" s="24" t="s">
        <v>425</v>
      </c>
      <c r="D112" s="20" t="s">
        <v>633</v>
      </c>
      <c r="E112" s="266"/>
      <c r="F112" s="20"/>
      <c r="G112" s="267"/>
      <c r="H112" s="6" t="s">
        <v>993</v>
      </c>
      <c r="I112" s="6" t="s">
        <v>218</v>
      </c>
      <c r="J112" s="266"/>
      <c r="K112" s="20"/>
      <c r="L112" s="267"/>
      <c r="M112" s="20" t="s">
        <v>426</v>
      </c>
      <c r="N112" s="24" t="s">
        <v>226</v>
      </c>
      <c r="O112" s="266"/>
      <c r="P112" s="20"/>
      <c r="Q112" s="267"/>
      <c r="R112" s="17" t="s">
        <v>405</v>
      </c>
      <c r="S112" s="23" t="s">
        <v>734</v>
      </c>
      <c r="T112" s="201"/>
      <c r="U112" s="5"/>
      <c r="V112" s="5"/>
      <c r="W112" s="23"/>
      <c r="X112" s="31"/>
      <c r="Y112" s="91"/>
      <c r="Z112" s="88"/>
      <c r="AA112" s="88"/>
      <c r="AB112" s="89"/>
      <c r="AC112" s="88"/>
      <c r="AD112" s="88"/>
      <c r="AE112" s="146"/>
    </row>
    <row r="113" spans="1:31" ht="17.25" customHeight="1">
      <c r="A113" s="5"/>
      <c r="B113" s="195"/>
      <c r="C113" s="6" t="s">
        <v>1034</v>
      </c>
      <c r="D113" s="78" t="s">
        <v>780</v>
      </c>
      <c r="E113" s="266"/>
      <c r="F113" s="20"/>
      <c r="G113" s="267"/>
      <c r="H113" s="6" t="s">
        <v>952</v>
      </c>
      <c r="I113" s="20" t="s">
        <v>739</v>
      </c>
      <c r="J113" s="266"/>
      <c r="K113" s="20"/>
      <c r="L113" s="267"/>
      <c r="M113" s="20" t="s">
        <v>406</v>
      </c>
      <c r="N113" s="6" t="s">
        <v>783</v>
      </c>
      <c r="O113" s="266"/>
      <c r="P113" s="22"/>
      <c r="Q113" s="268"/>
      <c r="R113" s="24" t="s">
        <v>1142</v>
      </c>
      <c r="S113" s="17" t="s">
        <v>1132</v>
      </c>
      <c r="T113" s="201"/>
      <c r="U113" s="5"/>
      <c r="V113" s="5"/>
      <c r="W113" s="23"/>
      <c r="X113" s="31"/>
      <c r="Y113" s="90"/>
      <c r="Z113" s="90"/>
      <c r="AA113" s="90"/>
      <c r="AB113" s="146"/>
      <c r="AC113" s="90"/>
      <c r="AD113" s="90"/>
      <c r="AE113" s="146"/>
    </row>
    <row r="114" spans="1:31" ht="17.25" customHeight="1">
      <c r="B114" s="195"/>
      <c r="C114" s="23" t="s">
        <v>390</v>
      </c>
      <c r="D114" s="23" t="s">
        <v>253</v>
      </c>
      <c r="E114" s="266"/>
      <c r="F114" s="20"/>
      <c r="G114" s="267"/>
      <c r="H114" s="23" t="s">
        <v>399</v>
      </c>
      <c r="I114" s="23" t="s">
        <v>219</v>
      </c>
      <c r="J114" s="266"/>
      <c r="K114" s="20"/>
      <c r="L114" s="267"/>
      <c r="M114" s="20" t="s">
        <v>407</v>
      </c>
      <c r="N114" s="24" t="s">
        <v>227</v>
      </c>
      <c r="O114" s="266"/>
      <c r="P114" s="20"/>
      <c r="Q114" s="267"/>
      <c r="R114" s="24" t="s">
        <v>1011</v>
      </c>
      <c r="S114" s="17" t="s">
        <v>875</v>
      </c>
      <c r="T114" s="201"/>
      <c r="U114" s="5"/>
      <c r="V114" s="5"/>
      <c r="W114" s="23"/>
      <c r="X114" s="31"/>
      <c r="Y114" s="93"/>
      <c r="Z114" s="88"/>
      <c r="AA114" s="88"/>
      <c r="AB114" s="89"/>
      <c r="AC114" s="88"/>
      <c r="AD114" s="88"/>
      <c r="AE114" s="146"/>
    </row>
    <row r="115" spans="1:31" ht="17.25" customHeight="1">
      <c r="B115" s="195"/>
      <c r="C115" s="17" t="s">
        <v>391</v>
      </c>
      <c r="D115" s="23" t="s">
        <v>211</v>
      </c>
      <c r="E115" s="266"/>
      <c r="F115" s="20"/>
      <c r="G115" s="267"/>
      <c r="H115" s="6" t="s">
        <v>1001</v>
      </c>
      <c r="I115" s="277" t="s">
        <v>680</v>
      </c>
      <c r="J115" s="266"/>
      <c r="K115" s="20"/>
      <c r="L115" s="267"/>
      <c r="M115" s="21" t="s">
        <v>408</v>
      </c>
      <c r="N115" s="20" t="s">
        <v>784</v>
      </c>
      <c r="O115" s="266"/>
      <c r="P115" s="20"/>
      <c r="Q115" s="267"/>
      <c r="R115" s="308" t="s">
        <v>706</v>
      </c>
      <c r="S115" s="20" t="s">
        <v>233</v>
      </c>
      <c r="T115" s="201"/>
      <c r="U115" s="5"/>
      <c r="V115" s="5"/>
      <c r="W115" s="23"/>
      <c r="X115" s="31"/>
      <c r="Y115" s="96"/>
      <c r="Z115" s="96"/>
      <c r="AA115" s="96"/>
      <c r="AB115" s="85"/>
      <c r="AC115" s="96"/>
      <c r="AD115" s="96"/>
      <c r="AE115" s="146"/>
    </row>
    <row r="116" spans="1:31" ht="17.25" customHeight="1">
      <c r="B116" s="195"/>
      <c r="C116" s="23" t="s">
        <v>392</v>
      </c>
      <c r="D116" s="6" t="s">
        <v>677</v>
      </c>
      <c r="E116" s="266"/>
      <c r="F116" s="20"/>
      <c r="G116" s="267"/>
      <c r="H116" s="23" t="s">
        <v>400</v>
      </c>
      <c r="I116" s="21" t="s">
        <v>220</v>
      </c>
      <c r="J116" s="266"/>
      <c r="K116" s="20"/>
      <c r="L116" s="267"/>
      <c r="M116" s="23" t="s">
        <v>409</v>
      </c>
      <c r="N116" s="6" t="s">
        <v>228</v>
      </c>
      <c r="O116" s="266"/>
      <c r="P116" s="20"/>
      <c r="Q116" s="267"/>
      <c r="R116" s="6" t="s">
        <v>1014</v>
      </c>
      <c r="S116" s="6" t="s">
        <v>711</v>
      </c>
      <c r="T116" s="201"/>
      <c r="U116" s="5"/>
      <c r="V116" s="5"/>
      <c r="W116" s="23"/>
      <c r="X116" s="31"/>
      <c r="Y116" s="94"/>
      <c r="Z116" s="94"/>
      <c r="AA116" s="94"/>
      <c r="AB116" s="95"/>
      <c r="AC116" s="94"/>
      <c r="AD116" s="94"/>
      <c r="AE116" s="146"/>
    </row>
    <row r="117" spans="1:31" ht="17.25" customHeight="1">
      <c r="B117" s="195"/>
      <c r="C117" s="23" t="s">
        <v>1035</v>
      </c>
      <c r="D117" s="23" t="s">
        <v>785</v>
      </c>
      <c r="E117" s="266"/>
      <c r="F117" s="20"/>
      <c r="G117" s="267"/>
      <c r="H117" s="6" t="s">
        <v>401</v>
      </c>
      <c r="I117" s="23" t="s">
        <v>1143</v>
      </c>
      <c r="J117" s="266"/>
      <c r="K117" s="20"/>
      <c r="L117" s="267"/>
      <c r="M117" s="6" t="s">
        <v>410</v>
      </c>
      <c r="N117" s="20" t="s">
        <v>1064</v>
      </c>
      <c r="O117" s="266"/>
      <c r="P117" s="20"/>
      <c r="Q117" s="267"/>
      <c r="R117" s="17" t="s">
        <v>854</v>
      </c>
      <c r="S117" s="78" t="s">
        <v>234</v>
      </c>
      <c r="T117" s="201"/>
      <c r="U117" s="5"/>
      <c r="V117" s="5"/>
      <c r="W117" s="23"/>
      <c r="X117" s="31"/>
      <c r="Y117" s="96"/>
      <c r="Z117" s="96"/>
      <c r="AA117" s="96"/>
      <c r="AB117" s="96"/>
      <c r="AC117" s="96"/>
      <c r="AD117" s="96"/>
      <c r="AE117" s="146"/>
    </row>
    <row r="118" spans="1:31" ht="17.25" customHeight="1">
      <c r="B118" s="195"/>
      <c r="C118" s="22" t="s">
        <v>861</v>
      </c>
      <c r="D118" s="6" t="s">
        <v>212</v>
      </c>
      <c r="E118" s="266"/>
      <c r="F118" s="20"/>
      <c r="G118" s="267"/>
      <c r="H118" s="23" t="s">
        <v>402</v>
      </c>
      <c r="I118" s="23" t="s">
        <v>638</v>
      </c>
      <c r="J118" s="266"/>
      <c r="K118" s="20"/>
      <c r="L118" s="267"/>
      <c r="M118" s="6" t="s">
        <v>411</v>
      </c>
      <c r="N118" s="23" t="s">
        <v>229</v>
      </c>
      <c r="O118" s="266"/>
      <c r="P118" s="20"/>
      <c r="Q118" s="267"/>
      <c r="R118" s="20" t="s">
        <v>492</v>
      </c>
      <c r="S118" s="23" t="s">
        <v>504</v>
      </c>
      <c r="T118" s="201"/>
      <c r="U118" s="5"/>
      <c r="V118" s="5"/>
      <c r="W118" s="23"/>
      <c r="X118" s="31"/>
      <c r="Y118" s="96"/>
      <c r="Z118" s="96"/>
      <c r="AA118" s="96"/>
      <c r="AB118" s="96"/>
      <c r="AC118" s="96"/>
      <c r="AD118" s="96"/>
      <c r="AE118" s="146"/>
    </row>
    <row r="119" spans="1:31" ht="17.25" customHeight="1">
      <c r="B119" s="195"/>
      <c r="C119" s="6" t="s">
        <v>848</v>
      </c>
      <c r="D119" s="20" t="s">
        <v>769</v>
      </c>
      <c r="E119" s="266"/>
      <c r="F119" s="20"/>
      <c r="G119" s="267"/>
      <c r="H119" s="23" t="s">
        <v>403</v>
      </c>
      <c r="I119" s="21" t="s">
        <v>1147</v>
      </c>
      <c r="J119" s="266"/>
      <c r="K119" s="20"/>
      <c r="L119" s="267"/>
      <c r="M119" s="6" t="s">
        <v>513</v>
      </c>
      <c r="N119" s="20" t="s">
        <v>735</v>
      </c>
      <c r="O119" s="266"/>
      <c r="P119" s="22"/>
      <c r="Q119" s="268"/>
      <c r="R119" s="22" t="s">
        <v>413</v>
      </c>
      <c r="S119" s="20" t="s">
        <v>1146</v>
      </c>
      <c r="T119" s="201"/>
      <c r="U119" s="5"/>
      <c r="V119" s="5"/>
      <c r="W119" s="23"/>
      <c r="X119" s="31"/>
      <c r="Y119" s="96"/>
      <c r="Z119" s="96"/>
      <c r="AA119" s="96"/>
      <c r="AB119" s="96"/>
      <c r="AC119" s="96"/>
      <c r="AD119" s="96"/>
      <c r="AE119" s="146"/>
    </row>
    <row r="120" spans="1:31" ht="17.25" customHeight="1">
      <c r="B120" s="195"/>
      <c r="C120" s="23" t="s">
        <v>1002</v>
      </c>
      <c r="D120" s="6" t="s">
        <v>1101</v>
      </c>
      <c r="E120" s="266"/>
      <c r="F120" s="20"/>
      <c r="G120" s="267"/>
      <c r="H120" s="20" t="s">
        <v>849</v>
      </c>
      <c r="I120" s="6" t="s">
        <v>221</v>
      </c>
      <c r="J120" s="266"/>
      <c r="K120" s="20"/>
      <c r="L120" s="267"/>
      <c r="M120" s="20" t="s">
        <v>1021</v>
      </c>
      <c r="N120" s="23" t="s">
        <v>1042</v>
      </c>
      <c r="O120" s="266"/>
      <c r="P120" s="20"/>
      <c r="Q120" s="267"/>
      <c r="R120" s="24" t="s">
        <v>414</v>
      </c>
      <c r="S120" s="20" t="s">
        <v>1051</v>
      </c>
      <c r="T120" s="201"/>
      <c r="U120" s="5"/>
      <c r="V120" s="5"/>
      <c r="W120" s="23"/>
      <c r="X120" s="31"/>
      <c r="Y120" s="96"/>
      <c r="Z120" s="96"/>
      <c r="AA120" s="96"/>
      <c r="AB120" s="96"/>
      <c r="AC120" s="96"/>
      <c r="AD120" s="96"/>
      <c r="AE120" s="146"/>
    </row>
    <row r="121" spans="1:31" ht="17.25" customHeight="1">
      <c r="B121" s="195"/>
      <c r="C121" s="23" t="s">
        <v>310</v>
      </c>
      <c r="D121" s="20" t="s">
        <v>213</v>
      </c>
      <c r="E121" s="266"/>
      <c r="F121" s="20"/>
      <c r="G121" s="267"/>
      <c r="H121" s="6" t="s">
        <v>838</v>
      </c>
      <c r="I121" s="23" t="s">
        <v>1104</v>
      </c>
      <c r="J121" s="266"/>
      <c r="K121" s="20"/>
      <c r="L121" s="267"/>
      <c r="M121" s="20" t="s">
        <v>722</v>
      </c>
      <c r="N121" s="23" t="s">
        <v>230</v>
      </c>
      <c r="O121" s="266"/>
      <c r="P121" s="20"/>
      <c r="Q121" s="267"/>
      <c r="R121" s="20" t="s">
        <v>1006</v>
      </c>
      <c r="S121" s="23" t="s">
        <v>95</v>
      </c>
      <c r="T121" s="201"/>
      <c r="U121" s="5"/>
      <c r="V121" s="5"/>
      <c r="W121" s="23"/>
      <c r="X121" s="31"/>
      <c r="Y121" s="96"/>
      <c r="Z121" s="96"/>
      <c r="AA121" s="96"/>
      <c r="AB121" s="96"/>
      <c r="AC121" s="96"/>
      <c r="AD121" s="96"/>
      <c r="AE121" s="146"/>
    </row>
    <row r="122" spans="1:31" ht="17.25" customHeight="1">
      <c r="B122" s="195"/>
      <c r="C122" s="6" t="s">
        <v>394</v>
      </c>
      <c r="D122" s="23" t="s">
        <v>505</v>
      </c>
      <c r="E122" s="266"/>
      <c r="F122" s="20"/>
      <c r="G122" s="267"/>
      <c r="H122" s="23" t="s">
        <v>835</v>
      </c>
      <c r="I122" s="6" t="s">
        <v>222</v>
      </c>
      <c r="J122" s="266"/>
      <c r="K122" s="20"/>
      <c r="L122" s="267"/>
      <c r="M122" s="20" t="s">
        <v>644</v>
      </c>
      <c r="N122" s="23" t="s">
        <v>1049</v>
      </c>
      <c r="O122" s="266"/>
      <c r="P122" s="20"/>
      <c r="Q122" s="267"/>
      <c r="R122" s="23" t="s">
        <v>415</v>
      </c>
      <c r="S122" s="17" t="s">
        <v>1047</v>
      </c>
      <c r="T122" s="201"/>
      <c r="U122" s="5"/>
      <c r="V122" s="5"/>
      <c r="W122" s="23"/>
      <c r="X122" s="31"/>
      <c r="Y122" s="96"/>
      <c r="Z122" s="96"/>
      <c r="AA122" s="96"/>
      <c r="AB122" s="96"/>
      <c r="AC122" s="96"/>
      <c r="AD122" s="96"/>
      <c r="AE122" s="146"/>
    </row>
    <row r="123" spans="1:31" ht="17.25" customHeight="1">
      <c r="B123" s="195"/>
      <c r="C123" s="278" t="s">
        <v>1024</v>
      </c>
      <c r="D123" s="20" t="s">
        <v>246</v>
      </c>
      <c r="E123" s="266"/>
      <c r="F123" s="20"/>
      <c r="G123" s="267"/>
      <c r="H123" s="20" t="s">
        <v>793</v>
      </c>
      <c r="I123" s="22" t="s">
        <v>1112</v>
      </c>
      <c r="J123" s="266"/>
      <c r="K123" s="20"/>
      <c r="L123" s="267"/>
      <c r="M123" s="22" t="s">
        <v>998</v>
      </c>
      <c r="N123" s="23" t="s">
        <v>871</v>
      </c>
      <c r="O123" s="266"/>
      <c r="P123" s="20"/>
      <c r="Q123" s="267"/>
      <c r="R123" s="23" t="s">
        <v>416</v>
      </c>
      <c r="S123" s="20" t="s">
        <v>236</v>
      </c>
      <c r="T123" s="201"/>
      <c r="U123" s="5"/>
      <c r="V123" s="5"/>
      <c r="W123" s="23"/>
      <c r="X123" s="31"/>
      <c r="Y123" s="96"/>
      <c r="Z123" s="96"/>
      <c r="AA123" s="96"/>
      <c r="AB123" s="96"/>
      <c r="AC123" s="96"/>
      <c r="AD123" s="96"/>
      <c r="AE123" s="146"/>
    </row>
    <row r="124" spans="1:31" ht="17.25" customHeight="1">
      <c r="B124" s="195"/>
      <c r="C124" s="20" t="s">
        <v>396</v>
      </c>
      <c r="D124" s="6" t="s">
        <v>1061</v>
      </c>
      <c r="E124" s="266"/>
      <c r="F124" s="20"/>
      <c r="G124" s="267"/>
      <c r="H124" s="6" t="s">
        <v>1009</v>
      </c>
      <c r="I124" s="20" t="s">
        <v>223</v>
      </c>
      <c r="J124" s="266"/>
      <c r="K124" s="20"/>
      <c r="L124" s="267"/>
      <c r="M124" s="20" t="s">
        <v>977</v>
      </c>
      <c r="N124" s="20" t="s">
        <v>535</v>
      </c>
      <c r="O124" s="266"/>
      <c r="P124" s="20"/>
      <c r="Q124" s="267"/>
      <c r="R124" s="17" t="s">
        <v>649</v>
      </c>
      <c r="S124" s="17" t="s">
        <v>752</v>
      </c>
      <c r="T124" s="201"/>
      <c r="U124" s="5"/>
      <c r="V124" s="5"/>
      <c r="W124" s="23"/>
      <c r="X124" s="31"/>
      <c r="Y124" s="96"/>
      <c r="Z124" s="96"/>
      <c r="AA124" s="96"/>
      <c r="AB124" s="96"/>
      <c r="AC124" s="96"/>
      <c r="AD124" s="96"/>
      <c r="AE124" s="146"/>
    </row>
    <row r="125" spans="1:31" ht="17.25" customHeight="1">
      <c r="B125" s="195"/>
      <c r="C125" s="38" t="s">
        <v>397</v>
      </c>
      <c r="D125" s="20" t="s">
        <v>217</v>
      </c>
      <c r="E125" s="266"/>
      <c r="F125" s="20"/>
      <c r="G125" s="267"/>
      <c r="H125" s="24"/>
      <c r="I125" s="23" t="s">
        <v>1045</v>
      </c>
      <c r="J125" s="266"/>
      <c r="K125" s="20"/>
      <c r="L125" s="267"/>
      <c r="M125" s="20" t="s">
        <v>518</v>
      </c>
      <c r="N125" s="20" t="s">
        <v>1095</v>
      </c>
      <c r="O125" s="266"/>
      <c r="P125" s="20"/>
      <c r="Q125" s="267"/>
      <c r="R125" s="6"/>
      <c r="S125" s="17" t="s">
        <v>237</v>
      </c>
      <c r="T125" s="201"/>
      <c r="U125" s="5"/>
      <c r="V125" s="5"/>
      <c r="W125" s="23"/>
      <c r="X125" s="31"/>
      <c r="Y125" s="96"/>
      <c r="Z125" s="96"/>
      <c r="AA125" s="96"/>
      <c r="AB125" s="96"/>
      <c r="AC125" s="96"/>
      <c r="AD125" s="96"/>
      <c r="AE125" s="146"/>
    </row>
    <row r="126" spans="1:31" ht="17.25" customHeight="1">
      <c r="B126" s="195"/>
      <c r="C126" s="6" t="s">
        <v>1033</v>
      </c>
      <c r="D126" s="24" t="s">
        <v>689</v>
      </c>
      <c r="E126" s="266"/>
      <c r="F126" s="20"/>
      <c r="G126" s="267"/>
      <c r="I126" s="24" t="s">
        <v>224</v>
      </c>
      <c r="J126" s="266"/>
      <c r="K126" s="20"/>
      <c r="L126" s="267"/>
      <c r="M126" s="6" t="s">
        <v>974</v>
      </c>
      <c r="N126" s="23" t="s">
        <v>231</v>
      </c>
      <c r="O126" s="266"/>
      <c r="P126" s="20"/>
      <c r="Q126" s="267"/>
      <c r="R126" s="23"/>
      <c r="S126" s="23" t="s">
        <v>238</v>
      </c>
      <c r="T126" s="201"/>
      <c r="U126" s="5"/>
      <c r="V126" s="5"/>
      <c r="W126" s="23"/>
      <c r="X126" s="31"/>
      <c r="Y126" s="96"/>
      <c r="Z126" s="96"/>
      <c r="AA126" s="96"/>
      <c r="AB126" s="96"/>
      <c r="AC126" s="96"/>
      <c r="AD126" s="96"/>
      <c r="AE126" s="146"/>
    </row>
    <row r="127" spans="1:31" ht="17.25" customHeight="1">
      <c r="B127" s="195"/>
      <c r="C127" s="22" t="s">
        <v>333</v>
      </c>
      <c r="E127" s="266"/>
      <c r="F127" s="20"/>
      <c r="G127" s="267"/>
      <c r="H127" s="23"/>
      <c r="I127" s="17" t="s">
        <v>747</v>
      </c>
      <c r="J127" s="266"/>
      <c r="K127" s="20"/>
      <c r="L127" s="267"/>
      <c r="M127" s="20" t="s">
        <v>412</v>
      </c>
      <c r="N127" s="20"/>
      <c r="O127" s="266"/>
      <c r="P127" s="22"/>
      <c r="Q127" s="268"/>
      <c r="R127" s="23"/>
      <c r="S127" s="17" t="s">
        <v>1085</v>
      </c>
      <c r="T127" s="201"/>
      <c r="U127" s="5"/>
      <c r="V127" s="5"/>
      <c r="W127" s="23"/>
      <c r="X127" s="31"/>
      <c r="Y127" s="96"/>
      <c r="Z127" s="96"/>
      <c r="AA127" s="96"/>
      <c r="AB127" s="96"/>
      <c r="AC127" s="96"/>
      <c r="AD127" s="96"/>
      <c r="AE127" s="146"/>
    </row>
    <row r="128" spans="1:31" ht="17.25" customHeight="1">
      <c r="B128" s="195"/>
      <c r="E128" s="266"/>
      <c r="F128" s="20"/>
      <c r="G128" s="267"/>
      <c r="I128" s="6" t="s">
        <v>1043</v>
      </c>
      <c r="J128" s="266"/>
      <c r="K128" s="20"/>
      <c r="L128" s="267"/>
      <c r="N128" s="270"/>
      <c r="O128" s="266"/>
      <c r="P128" s="20"/>
      <c r="Q128" s="267"/>
      <c r="R128" s="6"/>
      <c r="S128" s="20" t="s">
        <v>239</v>
      </c>
      <c r="T128" s="201"/>
      <c r="U128" s="5"/>
      <c r="V128" s="5"/>
      <c r="W128" s="20"/>
      <c r="X128" s="31"/>
      <c r="Y128" s="96"/>
      <c r="Z128" s="96"/>
      <c r="AA128" s="96"/>
      <c r="AB128" s="96"/>
      <c r="AC128" s="96"/>
      <c r="AD128" s="96"/>
      <c r="AE128" s="146"/>
    </row>
    <row r="129" spans="1:31" ht="17.25" customHeight="1">
      <c r="B129" s="195"/>
      <c r="E129" s="273"/>
      <c r="F129" s="22"/>
      <c r="G129" s="268"/>
      <c r="H129" s="20"/>
      <c r="I129" s="20" t="s">
        <v>225</v>
      </c>
      <c r="J129" s="273"/>
      <c r="K129" s="22"/>
      <c r="L129" s="268"/>
      <c r="M129" s="20"/>
      <c r="O129" s="273"/>
      <c r="P129" s="22"/>
      <c r="Q129" s="268"/>
      <c r="S129" s="17" t="s">
        <v>1750</v>
      </c>
      <c r="T129" s="196"/>
      <c r="U129" s="5"/>
      <c r="V129" s="5"/>
      <c r="W129" s="23"/>
      <c r="X129" s="31"/>
      <c r="Y129" s="96"/>
      <c r="Z129" s="96"/>
      <c r="AA129" s="96"/>
      <c r="AB129" s="96"/>
      <c r="AC129" s="96"/>
      <c r="AD129" s="96"/>
      <c r="AE129" s="146"/>
    </row>
    <row r="130" spans="1:31" ht="17.25" customHeight="1">
      <c r="B130" s="195"/>
      <c r="C130" s="8"/>
      <c r="D130" s="8"/>
      <c r="E130" s="13"/>
      <c r="F130" s="14"/>
      <c r="G130" s="15"/>
      <c r="H130" s="8"/>
      <c r="I130" s="8"/>
      <c r="J130" s="13"/>
      <c r="K130" s="14"/>
      <c r="L130" s="15"/>
      <c r="M130" s="20"/>
      <c r="N130" s="8"/>
      <c r="O130" s="13"/>
      <c r="P130" s="14"/>
      <c r="Q130" s="15"/>
      <c r="R130" s="8"/>
      <c r="T130" s="196"/>
      <c r="U130" s="5"/>
      <c r="V130" s="5"/>
      <c r="W130" s="20"/>
      <c r="X130" s="31"/>
      <c r="Y130" s="96"/>
      <c r="Z130" s="96"/>
      <c r="AA130" s="96"/>
      <c r="AB130" s="96"/>
      <c r="AC130" s="96"/>
      <c r="AD130" s="96"/>
      <c r="AE130" s="146"/>
    </row>
    <row r="131" spans="1:31" ht="17.25" customHeight="1">
      <c r="B131" s="195"/>
      <c r="C131" s="33"/>
      <c r="D131" s="39"/>
      <c r="E131" s="16"/>
      <c r="F131" s="10"/>
      <c r="G131" s="12"/>
      <c r="H131" s="39"/>
      <c r="I131" s="39"/>
      <c r="J131" s="16"/>
      <c r="K131" s="10"/>
      <c r="L131" s="12"/>
      <c r="M131" s="32"/>
      <c r="N131" s="39"/>
      <c r="O131" s="16"/>
      <c r="P131" s="10"/>
      <c r="Q131" s="12"/>
      <c r="R131" s="40"/>
      <c r="S131" s="32"/>
      <c r="T131" s="201"/>
      <c r="U131" s="5"/>
      <c r="V131" s="5"/>
      <c r="W131" s="23"/>
      <c r="X131" s="31"/>
      <c r="Y131" s="96"/>
      <c r="Z131" s="96"/>
      <c r="AA131" s="96"/>
      <c r="AB131" s="96"/>
      <c r="AC131" s="96"/>
      <c r="AD131" s="96"/>
      <c r="AE131" s="146"/>
    </row>
    <row r="132" spans="1:31" ht="17.25" customHeight="1">
      <c r="B132" s="208"/>
      <c r="C132" s="25" t="s">
        <v>1742</v>
      </c>
      <c r="D132" s="42" t="s">
        <v>1158</v>
      </c>
      <c r="E132" s="209"/>
      <c r="F132" s="25"/>
      <c r="G132" s="210"/>
      <c r="H132" s="25"/>
      <c r="I132" s="26"/>
      <c r="J132" s="209"/>
      <c r="K132" s="25"/>
      <c r="L132" s="210"/>
      <c r="M132" s="26"/>
      <c r="N132" s="26"/>
      <c r="O132" s="209"/>
      <c r="P132" s="25"/>
      <c r="Q132" s="210"/>
      <c r="R132" s="25" t="s">
        <v>3168</v>
      </c>
      <c r="S132" s="26" t="s">
        <v>3169</v>
      </c>
      <c r="T132" s="204"/>
      <c r="U132" s="5"/>
      <c r="V132" s="5"/>
      <c r="W132" s="20"/>
      <c r="X132" s="31"/>
      <c r="Y132" s="96"/>
      <c r="Z132" s="96"/>
      <c r="AA132" s="96"/>
      <c r="AB132" s="96"/>
      <c r="AC132" s="96"/>
      <c r="AD132" s="96"/>
      <c r="AE132" s="146"/>
    </row>
    <row r="133" spans="1:31" ht="17.25" customHeight="1">
      <c r="B133" s="198"/>
      <c r="C133" s="28"/>
      <c r="D133" s="26"/>
      <c r="E133" s="216"/>
      <c r="F133" s="25"/>
      <c r="G133" s="217"/>
      <c r="H133" s="25"/>
      <c r="I133" s="44"/>
      <c r="J133" s="216"/>
      <c r="K133" s="25"/>
      <c r="L133" s="217"/>
      <c r="M133" s="25"/>
      <c r="N133" s="25"/>
      <c r="O133" s="216"/>
      <c r="P133" s="25"/>
      <c r="Q133" s="217"/>
      <c r="R133" s="30"/>
      <c r="S133" s="30"/>
      <c r="T133" s="201"/>
      <c r="U133" s="5"/>
      <c r="V133" s="5"/>
      <c r="W133" s="20"/>
      <c r="X133" s="31"/>
      <c r="Y133" s="96"/>
      <c r="Z133" s="96"/>
      <c r="AA133" s="96"/>
      <c r="AB133" s="96"/>
      <c r="AC133" s="96"/>
      <c r="AD133" s="96"/>
      <c r="AE133" s="146"/>
    </row>
    <row r="134" spans="1:31" ht="17.25" customHeight="1">
      <c r="B134" s="205"/>
      <c r="C134" s="77" t="s">
        <v>3174</v>
      </c>
      <c r="D134" s="72"/>
      <c r="E134" s="214"/>
      <c r="F134" s="36"/>
      <c r="G134" s="215"/>
      <c r="H134" s="28"/>
      <c r="I134" s="28"/>
      <c r="J134" s="214"/>
      <c r="K134" s="36"/>
      <c r="L134" s="215"/>
      <c r="M134" s="43"/>
      <c r="N134" s="43"/>
      <c r="O134" s="214"/>
      <c r="P134" s="36"/>
      <c r="Q134" s="215"/>
      <c r="R134" s="43"/>
      <c r="S134" s="72"/>
      <c r="T134" s="206"/>
      <c r="U134" s="5"/>
      <c r="V134" s="5"/>
      <c r="W134" s="23"/>
      <c r="X134" s="31"/>
      <c r="Y134" s="96"/>
      <c r="Z134" s="96"/>
      <c r="AA134" s="96"/>
      <c r="AB134" s="96"/>
      <c r="AC134" s="96"/>
      <c r="AD134" s="96"/>
      <c r="AE134" s="146"/>
    </row>
    <row r="135" spans="1:31" ht="17.25" customHeight="1">
      <c r="B135" s="364" t="s">
        <v>506</v>
      </c>
      <c r="C135" s="364"/>
      <c r="D135" s="364"/>
      <c r="E135" s="364"/>
      <c r="F135" s="364"/>
      <c r="G135" s="364"/>
      <c r="H135" s="364"/>
      <c r="I135" s="364"/>
      <c r="J135" s="364"/>
      <c r="K135" s="364"/>
      <c r="L135" s="364"/>
      <c r="M135" s="364"/>
      <c r="N135" s="364"/>
      <c r="O135" s="364"/>
      <c r="P135" s="364"/>
      <c r="Q135" s="364"/>
      <c r="R135" s="364"/>
      <c r="S135" s="364"/>
      <c r="T135" s="364"/>
      <c r="U135" s="5"/>
      <c r="V135" s="5"/>
      <c r="W135" s="23"/>
      <c r="X135" s="31"/>
      <c r="Y135" s="96"/>
      <c r="Z135" s="96"/>
      <c r="AA135" s="96"/>
      <c r="AB135" s="96"/>
      <c r="AC135" s="96"/>
      <c r="AD135" s="96"/>
      <c r="AE135" s="146"/>
    </row>
    <row r="136" spans="1:31" ht="17.25" customHeight="1">
      <c r="B136" s="191"/>
      <c r="C136" s="199"/>
      <c r="D136" s="199"/>
      <c r="E136" s="199"/>
      <c r="F136" s="199"/>
      <c r="G136" s="199"/>
      <c r="H136" s="199"/>
      <c r="I136" s="199"/>
      <c r="J136" s="199"/>
      <c r="K136" s="199"/>
      <c r="L136" s="199"/>
      <c r="M136" s="199"/>
      <c r="N136" s="199"/>
      <c r="O136" s="199"/>
      <c r="P136" s="199"/>
      <c r="Q136" s="199"/>
      <c r="R136" s="197"/>
      <c r="S136" s="197"/>
      <c r="T136" s="193"/>
      <c r="U136" s="5"/>
      <c r="V136" s="5"/>
      <c r="W136" s="23"/>
      <c r="X136" s="31"/>
      <c r="Y136" s="96"/>
      <c r="Z136" s="96"/>
      <c r="AA136" s="96"/>
      <c r="AB136" s="85"/>
      <c r="AC136" s="96"/>
      <c r="AD136" s="96"/>
      <c r="AE136" s="146"/>
    </row>
    <row r="137" spans="1:31" ht="17.25" customHeight="1">
      <c r="B137" s="365" t="str">
        <f>+"LOS ANGELES ANGELS OF ANAHEIM  ("&amp;COUNTA(C138:D158)&amp;")"</f>
        <v>LOS ANGELES ANGELS OF ANAHEIM  (33)</v>
      </c>
      <c r="C137" s="365"/>
      <c r="D137" s="365"/>
      <c r="E137" s="365"/>
      <c r="F137" s="194"/>
      <c r="G137" s="366" t="str">
        <f>+"OAKLAND A'S  ("&amp;COUNTA(H138:I158)&amp;")"</f>
        <v>OAKLAND A'S  (31)</v>
      </c>
      <c r="H137" s="366"/>
      <c r="I137" s="366"/>
      <c r="J137" s="366"/>
      <c r="K137" s="194"/>
      <c r="L137" s="367" t="str">
        <f>+"SEATTLE MARINERS  ("&amp;COUNTA(M138:N158)&amp;")"</f>
        <v>SEATTLE MARINERS  (33)</v>
      </c>
      <c r="M137" s="367"/>
      <c r="N137" s="367"/>
      <c r="O137" s="367"/>
      <c r="P137" s="194"/>
      <c r="Q137" s="374" t="str">
        <f>+"TEXAS RANGERS  ("&amp;COUNTA(R138:S158)&amp;")"</f>
        <v>TEXAS RANGERS  (34)</v>
      </c>
      <c r="R137" s="375"/>
      <c r="S137" s="375"/>
      <c r="T137" s="376"/>
      <c r="U137" s="5"/>
      <c r="V137" s="5"/>
      <c r="W137" s="20"/>
      <c r="X137" s="31"/>
      <c r="Y137" s="96"/>
      <c r="Z137" s="96"/>
      <c r="AA137" s="96"/>
      <c r="AB137" s="96"/>
      <c r="AC137" s="96"/>
      <c r="AD137" s="96"/>
      <c r="AE137" s="146"/>
    </row>
    <row r="138" spans="1:31" ht="17.25" customHeight="1">
      <c r="B138" s="195"/>
      <c r="C138" s="6" t="s">
        <v>997</v>
      </c>
      <c r="D138" s="23" t="s">
        <v>241</v>
      </c>
      <c r="E138" s="266"/>
      <c r="F138" s="20"/>
      <c r="G138" s="267"/>
      <c r="H138" s="22" t="s">
        <v>958</v>
      </c>
      <c r="I138" s="23" t="s">
        <v>249</v>
      </c>
      <c r="J138" s="266"/>
      <c r="K138" s="20"/>
      <c r="L138" s="267"/>
      <c r="M138" s="23" t="s">
        <v>683</v>
      </c>
      <c r="N138" s="20" t="s">
        <v>87</v>
      </c>
      <c r="O138" s="266"/>
      <c r="P138" s="20"/>
      <c r="Q138" s="267"/>
      <c r="R138" s="20" t="s">
        <v>990</v>
      </c>
      <c r="S138" s="23" t="s">
        <v>676</v>
      </c>
      <c r="T138" s="201"/>
      <c r="U138" s="5"/>
      <c r="V138" s="5"/>
      <c r="W138" s="23"/>
      <c r="X138" s="31"/>
      <c r="Y138" s="96"/>
      <c r="Z138" s="96"/>
      <c r="AA138" s="96"/>
      <c r="AB138" s="85"/>
      <c r="AC138" s="96"/>
      <c r="AD138" s="96"/>
      <c r="AE138" s="146"/>
    </row>
    <row r="139" spans="1:31" ht="17.25" customHeight="1">
      <c r="B139" s="195"/>
      <c r="C139" s="24" t="s">
        <v>417</v>
      </c>
      <c r="D139" s="20" t="s">
        <v>1054</v>
      </c>
      <c r="E139" s="266"/>
      <c r="F139" s="20"/>
      <c r="G139" s="267"/>
      <c r="H139" s="6" t="s">
        <v>987</v>
      </c>
      <c r="I139" s="6" t="s">
        <v>251</v>
      </c>
      <c r="J139" s="266"/>
      <c r="K139" s="20"/>
      <c r="L139" s="267"/>
      <c r="M139" s="24" t="s">
        <v>701</v>
      </c>
      <c r="N139" s="20" t="s">
        <v>263</v>
      </c>
      <c r="O139" s="266"/>
      <c r="P139" s="20"/>
      <c r="Q139" s="267"/>
      <c r="R139" s="23" t="s">
        <v>436</v>
      </c>
      <c r="S139" s="21" t="s">
        <v>243</v>
      </c>
      <c r="T139" s="201"/>
      <c r="U139" s="5"/>
      <c r="V139" s="5"/>
      <c r="W139" s="23"/>
      <c r="X139" s="31"/>
      <c r="Y139" s="96"/>
      <c r="Z139" s="96"/>
      <c r="AA139" s="96"/>
      <c r="AB139" s="96"/>
      <c r="AC139" s="96"/>
      <c r="AD139" s="96"/>
      <c r="AE139" s="146"/>
    </row>
    <row r="140" spans="1:31" ht="17.25" customHeight="1">
      <c r="B140" s="195"/>
      <c r="C140" s="308" t="s">
        <v>1025</v>
      </c>
      <c r="D140" s="20" t="s">
        <v>242</v>
      </c>
      <c r="E140" s="266"/>
      <c r="F140" s="20"/>
      <c r="G140" s="267"/>
      <c r="H140" s="20" t="s">
        <v>507</v>
      </c>
      <c r="I140" s="24" t="s">
        <v>252</v>
      </c>
      <c r="J140" s="266"/>
      <c r="K140" s="20"/>
      <c r="L140" s="267"/>
      <c r="M140" s="6" t="s">
        <v>262</v>
      </c>
      <c r="N140" s="20" t="s">
        <v>264</v>
      </c>
      <c r="O140" s="266"/>
      <c r="P140" s="22"/>
      <c r="Q140" s="268"/>
      <c r="R140" s="23" t="s">
        <v>306</v>
      </c>
      <c r="S140" s="23" t="s">
        <v>271</v>
      </c>
      <c r="T140" s="201"/>
      <c r="U140" s="5"/>
      <c r="V140" s="5"/>
      <c r="W140" s="23"/>
      <c r="X140" s="31"/>
      <c r="Y140" s="96"/>
      <c r="Z140" s="96"/>
      <c r="AA140" s="96"/>
      <c r="AB140" s="96"/>
      <c r="AC140" s="96"/>
      <c r="AD140" s="96"/>
      <c r="AE140" s="146"/>
    </row>
    <row r="141" spans="1:31" ht="17.25" customHeight="1">
      <c r="A141" s="5"/>
      <c r="B141" s="195"/>
      <c r="C141" s="20" t="s">
        <v>418</v>
      </c>
      <c r="D141" s="79" t="s">
        <v>250</v>
      </c>
      <c r="E141" s="266"/>
      <c r="F141" s="20"/>
      <c r="G141" s="267"/>
      <c r="H141" s="6" t="s">
        <v>508</v>
      </c>
      <c r="I141" s="23" t="s">
        <v>666</v>
      </c>
      <c r="J141" s="266"/>
      <c r="K141" s="20"/>
      <c r="L141" s="267"/>
      <c r="M141" s="23" t="s">
        <v>803</v>
      </c>
      <c r="N141" s="308" t="s">
        <v>773</v>
      </c>
      <c r="O141" s="266"/>
      <c r="P141" s="20"/>
      <c r="Q141" s="267"/>
      <c r="R141" s="23" t="s">
        <v>481</v>
      </c>
      <c r="S141" s="21" t="s">
        <v>1072</v>
      </c>
      <c r="T141" s="201"/>
      <c r="U141" s="5"/>
      <c r="V141" s="5"/>
      <c r="W141" s="23"/>
      <c r="X141" s="31"/>
      <c r="Y141" s="96"/>
      <c r="Z141" s="96"/>
      <c r="AA141" s="96"/>
      <c r="AB141" s="96"/>
      <c r="AC141" s="96"/>
      <c r="AD141" s="96"/>
      <c r="AE141" s="146"/>
    </row>
    <row r="142" spans="1:31" ht="17.25" customHeight="1">
      <c r="A142" s="5"/>
      <c r="B142" s="195"/>
      <c r="C142" s="23" t="s">
        <v>298</v>
      </c>
      <c r="D142" s="6" t="s">
        <v>245</v>
      </c>
      <c r="E142" s="266"/>
      <c r="F142" s="20"/>
      <c r="G142" s="267"/>
      <c r="H142" s="38" t="s">
        <v>955</v>
      </c>
      <c r="I142" s="22" t="s">
        <v>103</v>
      </c>
      <c r="J142" s="266"/>
      <c r="K142" s="20"/>
      <c r="L142" s="267"/>
      <c r="M142" s="279" t="s">
        <v>1012</v>
      </c>
      <c r="N142" s="20" t="s">
        <v>202</v>
      </c>
      <c r="O142" s="266"/>
      <c r="P142" s="20"/>
      <c r="Q142" s="267"/>
      <c r="R142" s="23" t="s">
        <v>437</v>
      </c>
      <c r="S142" s="20" t="s">
        <v>272</v>
      </c>
      <c r="T142" s="201"/>
      <c r="U142" s="5"/>
      <c r="V142" s="5"/>
      <c r="W142" s="23"/>
      <c r="X142" s="31"/>
      <c r="Y142" s="96"/>
      <c r="Z142" s="96"/>
      <c r="AA142" s="96"/>
      <c r="AB142" s="96"/>
      <c r="AC142" s="96"/>
      <c r="AD142" s="96"/>
      <c r="AE142" s="146"/>
    </row>
    <row r="143" spans="1:31" ht="17.25" customHeight="1">
      <c r="A143" s="5"/>
      <c r="B143" s="195"/>
      <c r="C143" s="6" t="s">
        <v>1008</v>
      </c>
      <c r="D143" s="20" t="s">
        <v>791</v>
      </c>
      <c r="E143" s="266"/>
      <c r="F143" s="20"/>
      <c r="G143" s="267"/>
      <c r="H143" s="6" t="s">
        <v>427</v>
      </c>
      <c r="I143" s="23" t="s">
        <v>1046</v>
      </c>
      <c r="J143" s="266"/>
      <c r="K143" s="20"/>
      <c r="L143" s="267"/>
      <c r="M143" s="20" t="s">
        <v>1182</v>
      </c>
      <c r="N143" s="20" t="s">
        <v>265</v>
      </c>
      <c r="O143" s="266"/>
      <c r="P143" s="20"/>
      <c r="Q143" s="267"/>
      <c r="R143" s="308" t="s">
        <v>438</v>
      </c>
      <c r="S143" s="23" t="s">
        <v>91</v>
      </c>
      <c r="T143" s="201"/>
      <c r="U143" s="5"/>
      <c r="V143" s="5"/>
      <c r="W143" s="23"/>
      <c r="X143" s="31"/>
      <c r="Y143" s="96"/>
      <c r="Z143" s="96"/>
      <c r="AA143" s="96"/>
      <c r="AB143" s="96"/>
      <c r="AC143" s="96"/>
      <c r="AD143" s="96"/>
      <c r="AE143" s="146"/>
    </row>
    <row r="144" spans="1:31" ht="17.25" customHeight="1">
      <c r="A144" s="5"/>
      <c r="B144" s="195"/>
      <c r="C144" s="6" t="s">
        <v>832</v>
      </c>
      <c r="D144" s="79" t="s">
        <v>1118</v>
      </c>
      <c r="E144" s="266"/>
      <c r="F144" s="20"/>
      <c r="G144" s="267"/>
      <c r="H144" s="6" t="s">
        <v>692</v>
      </c>
      <c r="I144" s="23" t="s">
        <v>255</v>
      </c>
      <c r="J144" s="266"/>
      <c r="K144" s="20"/>
      <c r="L144" s="267"/>
      <c r="M144" s="20" t="s">
        <v>366</v>
      </c>
      <c r="N144" s="21" t="s">
        <v>266</v>
      </c>
      <c r="O144" s="266"/>
      <c r="P144" s="20"/>
      <c r="Q144" s="267"/>
      <c r="R144" s="20" t="s">
        <v>439</v>
      </c>
      <c r="S144" s="269" t="s">
        <v>273</v>
      </c>
      <c r="T144" s="201"/>
      <c r="U144" s="5"/>
      <c r="V144" s="5"/>
      <c r="W144" s="23"/>
      <c r="X144" s="31"/>
      <c r="Y144" s="96"/>
      <c r="Z144" s="96"/>
      <c r="AA144" s="96"/>
      <c r="AB144" s="96"/>
      <c r="AC144" s="96"/>
      <c r="AD144" s="96"/>
      <c r="AE144" s="146"/>
    </row>
    <row r="145" spans="1:31" ht="17.25" customHeight="1">
      <c r="A145" s="5"/>
      <c r="B145" s="195"/>
      <c r="C145" s="20" t="s">
        <v>983</v>
      </c>
      <c r="D145" s="20" t="s">
        <v>731</v>
      </c>
      <c r="E145" s="266"/>
      <c r="F145" s="20"/>
      <c r="G145" s="267"/>
      <c r="H145" s="23" t="s">
        <v>985</v>
      </c>
      <c r="I145" s="24" t="s">
        <v>256</v>
      </c>
      <c r="J145" s="266"/>
      <c r="K145" s="20"/>
      <c r="L145" s="267"/>
      <c r="M145" s="20" t="s">
        <v>361</v>
      </c>
      <c r="N145" s="264" t="s">
        <v>742</v>
      </c>
      <c r="O145" s="266"/>
      <c r="P145" s="20"/>
      <c r="Q145" s="267"/>
      <c r="R145" s="24" t="s">
        <v>825</v>
      </c>
      <c r="S145" s="17" t="s">
        <v>274</v>
      </c>
      <c r="T145" s="201"/>
      <c r="U145" s="5"/>
      <c r="V145" s="5"/>
      <c r="W145" s="23"/>
      <c r="X145" s="31"/>
      <c r="Y145" s="96"/>
      <c r="Z145" s="96"/>
      <c r="AA145" s="96"/>
      <c r="AB145" s="96"/>
      <c r="AC145" s="96"/>
      <c r="AD145" s="96"/>
      <c r="AE145" s="146"/>
    </row>
    <row r="146" spans="1:31" ht="17.25" customHeight="1">
      <c r="A146" s="5"/>
      <c r="B146" s="195"/>
      <c r="C146" s="24" t="s">
        <v>419</v>
      </c>
      <c r="D146" s="24" t="s">
        <v>1102</v>
      </c>
      <c r="E146" s="266"/>
      <c r="F146" s="20"/>
      <c r="G146" s="267"/>
      <c r="H146" s="6" t="s">
        <v>395</v>
      </c>
      <c r="I146" s="20" t="s">
        <v>744</v>
      </c>
      <c r="J146" s="266"/>
      <c r="K146" s="20"/>
      <c r="L146" s="267"/>
      <c r="M146" s="6" t="s">
        <v>431</v>
      </c>
      <c r="N146" s="20" t="s">
        <v>1138</v>
      </c>
      <c r="O146" s="266"/>
      <c r="P146" s="22"/>
      <c r="Q146" s="268"/>
      <c r="R146" s="17" t="s">
        <v>831</v>
      </c>
      <c r="S146" s="20" t="s">
        <v>1083</v>
      </c>
      <c r="T146" s="201"/>
      <c r="U146" s="5"/>
      <c r="V146" s="5"/>
      <c r="W146" s="23"/>
      <c r="X146" s="31"/>
      <c r="Y146" s="96"/>
      <c r="Z146" s="96"/>
      <c r="AA146" s="96"/>
      <c r="AB146" s="96"/>
      <c r="AC146" s="96"/>
      <c r="AD146" s="96"/>
      <c r="AE146" s="146"/>
    </row>
    <row r="147" spans="1:31" ht="17.25" customHeight="1">
      <c r="A147" s="5"/>
      <c r="B147" s="195"/>
      <c r="C147" s="24" t="s">
        <v>421</v>
      </c>
      <c r="D147" s="6" t="s">
        <v>247</v>
      </c>
      <c r="E147" s="266"/>
      <c r="F147" s="20"/>
      <c r="G147" s="267"/>
      <c r="H147" s="6" t="s">
        <v>809</v>
      </c>
      <c r="I147" s="20" t="s">
        <v>258</v>
      </c>
      <c r="J147" s="266"/>
      <c r="K147" s="20"/>
      <c r="L147" s="267"/>
      <c r="M147" s="23" t="s">
        <v>432</v>
      </c>
      <c r="N147" s="20" t="s">
        <v>267</v>
      </c>
      <c r="O147" s="266"/>
      <c r="P147" s="20"/>
      <c r="Q147" s="267"/>
      <c r="R147" s="17" t="s">
        <v>1137</v>
      </c>
      <c r="S147" s="23" t="s">
        <v>275</v>
      </c>
      <c r="T147" s="201"/>
      <c r="U147" s="5"/>
      <c r="V147" s="5"/>
      <c r="W147" s="23"/>
      <c r="X147" s="31"/>
      <c r="Y147" s="96"/>
      <c r="Z147" s="96"/>
      <c r="AA147" s="96"/>
      <c r="AB147" s="96"/>
      <c r="AC147" s="96"/>
      <c r="AD147" s="96"/>
      <c r="AE147" s="146"/>
    </row>
    <row r="148" spans="1:31" ht="17.25" customHeight="1">
      <c r="A148" s="5"/>
      <c r="B148" s="195"/>
      <c r="C148" s="23" t="s">
        <v>698</v>
      </c>
      <c r="D148" s="20" t="s">
        <v>186</v>
      </c>
      <c r="E148" s="266"/>
      <c r="F148" s="20"/>
      <c r="G148" s="267"/>
      <c r="H148" s="79" t="s">
        <v>303</v>
      </c>
      <c r="I148" s="23" t="s">
        <v>208</v>
      </c>
      <c r="J148" s="266"/>
      <c r="K148" s="20"/>
      <c r="L148" s="267"/>
      <c r="M148" s="23" t="s">
        <v>433</v>
      </c>
      <c r="N148" s="21" t="s">
        <v>268</v>
      </c>
      <c r="O148" s="266"/>
      <c r="P148" s="20"/>
      <c r="Q148" s="267"/>
      <c r="R148" s="22" t="s">
        <v>384</v>
      </c>
      <c r="S148" s="17" t="s">
        <v>631</v>
      </c>
      <c r="T148" s="201"/>
      <c r="U148" s="5"/>
      <c r="V148" s="5"/>
      <c r="W148" s="23"/>
      <c r="X148" s="31"/>
      <c r="Y148" s="96"/>
      <c r="Z148" s="96"/>
      <c r="AA148" s="96"/>
      <c r="AB148" s="85"/>
      <c r="AC148" s="96"/>
      <c r="AD148" s="96"/>
      <c r="AE148" s="146"/>
    </row>
    <row r="149" spans="1:31" ht="17.25" customHeight="1">
      <c r="A149" s="5"/>
      <c r="B149" s="195"/>
      <c r="C149" s="6" t="s">
        <v>950</v>
      </c>
      <c r="D149" s="23" t="s">
        <v>216</v>
      </c>
      <c r="E149" s="266"/>
      <c r="F149" s="20"/>
      <c r="G149" s="267"/>
      <c r="H149" s="79" t="s">
        <v>991</v>
      </c>
      <c r="I149" s="6" t="s">
        <v>737</v>
      </c>
      <c r="J149" s="266"/>
      <c r="K149" s="20"/>
      <c r="L149" s="267"/>
      <c r="M149" s="23" t="s">
        <v>386</v>
      </c>
      <c r="N149" s="6" t="s">
        <v>776</v>
      </c>
      <c r="O149" s="266"/>
      <c r="P149" s="20"/>
      <c r="Q149" s="267"/>
      <c r="R149" s="23" t="s">
        <v>442</v>
      </c>
      <c r="S149" s="23" t="s">
        <v>206</v>
      </c>
      <c r="T149" s="201"/>
      <c r="U149" s="5"/>
      <c r="V149" s="5"/>
      <c r="W149" s="23"/>
      <c r="X149" s="31"/>
      <c r="Y149" s="96"/>
      <c r="Z149" s="96"/>
      <c r="AA149" s="96"/>
      <c r="AB149" s="85"/>
      <c r="AC149" s="96"/>
      <c r="AD149" s="96"/>
      <c r="AE149" s="146"/>
    </row>
    <row r="150" spans="1:31" ht="17.25" customHeight="1">
      <c r="A150" s="5"/>
      <c r="B150" s="195"/>
      <c r="C150" s="17" t="s">
        <v>369</v>
      </c>
      <c r="D150" s="24" t="s">
        <v>149</v>
      </c>
      <c r="E150" s="266"/>
      <c r="F150" s="20"/>
      <c r="G150" s="267"/>
      <c r="H150" s="23" t="s">
        <v>424</v>
      </c>
      <c r="I150" s="6" t="s">
        <v>660</v>
      </c>
      <c r="J150" s="266"/>
      <c r="K150" s="20"/>
      <c r="L150" s="267"/>
      <c r="M150" s="6" t="s">
        <v>434</v>
      </c>
      <c r="N150" s="274" t="s">
        <v>269</v>
      </c>
      <c r="O150" s="266"/>
      <c r="P150" s="20"/>
      <c r="Q150" s="267"/>
      <c r="R150" s="38" t="s">
        <v>443</v>
      </c>
      <c r="S150" s="308" t="s">
        <v>1074</v>
      </c>
      <c r="T150" s="201"/>
      <c r="U150" s="5"/>
      <c r="V150" s="5"/>
      <c r="W150" s="23"/>
      <c r="X150" s="31"/>
      <c r="Y150" s="96"/>
      <c r="Z150" s="96"/>
      <c r="AA150" s="96"/>
      <c r="AB150" s="85"/>
      <c r="AC150" s="96"/>
      <c r="AD150" s="96"/>
      <c r="AE150" s="146"/>
    </row>
    <row r="151" spans="1:31" ht="17.25" customHeight="1">
      <c r="A151" s="5"/>
      <c r="B151" s="195"/>
      <c r="C151" s="6" t="s">
        <v>422</v>
      </c>
      <c r="D151" s="23" t="s">
        <v>1099</v>
      </c>
      <c r="E151" s="266"/>
      <c r="F151" s="20"/>
      <c r="G151" s="267"/>
      <c r="H151" s="6" t="s">
        <v>964</v>
      </c>
      <c r="I151" s="6" t="s">
        <v>259</v>
      </c>
      <c r="J151" s="266"/>
      <c r="K151" s="20"/>
      <c r="L151" s="267"/>
      <c r="M151" s="23" t="s">
        <v>441</v>
      </c>
      <c r="N151" s="23" t="s">
        <v>725</v>
      </c>
      <c r="O151" s="266"/>
      <c r="P151" s="20"/>
      <c r="Q151" s="267"/>
      <c r="R151" s="23" t="s">
        <v>709</v>
      </c>
      <c r="S151" s="23" t="s">
        <v>510</v>
      </c>
      <c r="T151" s="201"/>
      <c r="U151" s="5"/>
      <c r="V151" s="5"/>
      <c r="W151" s="23"/>
      <c r="X151" s="31"/>
      <c r="Y151" s="96"/>
      <c r="Z151" s="96"/>
      <c r="AA151" s="96"/>
      <c r="AB151" s="85"/>
      <c r="AC151" s="96"/>
      <c r="AD151" s="96"/>
      <c r="AE151" s="146"/>
    </row>
    <row r="152" spans="1:31" ht="17.25" customHeight="1">
      <c r="A152" s="5"/>
      <c r="B152" s="195"/>
      <c r="C152" s="6" t="s">
        <v>1162</v>
      </c>
      <c r="D152" s="23" t="s">
        <v>85</v>
      </c>
      <c r="E152" s="266"/>
      <c r="F152" s="20"/>
      <c r="G152" s="267"/>
      <c r="H152" s="6" t="s">
        <v>645</v>
      </c>
      <c r="I152" s="24" t="s">
        <v>260</v>
      </c>
      <c r="J152" s="266"/>
      <c r="K152" s="20"/>
      <c r="L152" s="267"/>
      <c r="M152" s="6" t="s">
        <v>435</v>
      </c>
      <c r="N152" s="6" t="s">
        <v>642</v>
      </c>
      <c r="O152" s="266"/>
      <c r="P152" s="20"/>
      <c r="Q152" s="267"/>
      <c r="R152" s="24" t="s">
        <v>999</v>
      </c>
      <c r="S152" s="24" t="s">
        <v>81</v>
      </c>
      <c r="T152" s="201"/>
      <c r="U152" s="5"/>
      <c r="V152" s="5"/>
      <c r="W152" s="23"/>
      <c r="X152" s="31"/>
      <c r="Y152" s="96"/>
      <c r="Z152" s="96"/>
      <c r="AA152" s="96"/>
      <c r="AB152" s="85"/>
      <c r="AC152" s="96"/>
      <c r="AD152" s="96"/>
      <c r="AE152" s="146"/>
    </row>
    <row r="153" spans="1:31" ht="17.25" customHeight="1">
      <c r="A153" s="5"/>
      <c r="B153" s="195"/>
      <c r="C153" s="23" t="s">
        <v>796</v>
      </c>
      <c r="D153" s="20" t="s">
        <v>248</v>
      </c>
      <c r="E153" s="266"/>
      <c r="F153" s="20"/>
      <c r="G153" s="267"/>
      <c r="H153" s="22" t="s">
        <v>511</v>
      </c>
      <c r="I153" s="20"/>
      <c r="J153" s="266"/>
      <c r="K153" s="20"/>
      <c r="L153" s="267"/>
      <c r="M153" s="22" t="s">
        <v>690</v>
      </c>
      <c r="N153" s="6" t="s">
        <v>665</v>
      </c>
      <c r="O153" s="266"/>
      <c r="P153" s="20"/>
      <c r="Q153" s="267"/>
      <c r="R153" s="23" t="s">
        <v>444</v>
      </c>
      <c r="S153" s="23" t="s">
        <v>83</v>
      </c>
      <c r="T153" s="201"/>
      <c r="U153" s="5"/>
      <c r="V153" s="5"/>
      <c r="W153" s="23"/>
      <c r="X153" s="31"/>
      <c r="Y153" s="96"/>
      <c r="Z153" s="96"/>
      <c r="AA153" s="96"/>
      <c r="AB153" s="85"/>
      <c r="AC153" s="96"/>
      <c r="AD153" s="96"/>
      <c r="AE153" s="146"/>
    </row>
    <row r="154" spans="1:31" ht="17.25" customHeight="1">
      <c r="A154" s="5"/>
      <c r="B154" s="195"/>
      <c r="C154" s="6" t="s">
        <v>837</v>
      </c>
      <c r="E154" s="266"/>
      <c r="F154" s="20"/>
      <c r="G154" s="267"/>
      <c r="I154" s="23"/>
      <c r="J154" s="266"/>
      <c r="K154" s="20"/>
      <c r="L154" s="267"/>
      <c r="M154" s="6" t="s">
        <v>863</v>
      </c>
      <c r="N154" s="270"/>
      <c r="O154" s="266"/>
      <c r="P154" s="22"/>
      <c r="Q154" s="268"/>
      <c r="S154" s="20" t="s">
        <v>279</v>
      </c>
      <c r="T154" s="201"/>
      <c r="U154" s="5"/>
      <c r="V154" s="5"/>
      <c r="W154" s="23"/>
      <c r="X154" s="31"/>
      <c r="Y154" s="31"/>
      <c r="Z154" s="31"/>
      <c r="AA154" s="31"/>
      <c r="AB154" s="18"/>
      <c r="AC154" s="31"/>
      <c r="AD154" s="18"/>
    </row>
    <row r="155" spans="1:31" ht="17.25" customHeight="1">
      <c r="A155" s="5"/>
      <c r="B155" s="195"/>
      <c r="C155" s="22"/>
      <c r="E155" s="266"/>
      <c r="F155" s="20"/>
      <c r="G155" s="267"/>
      <c r="I155" s="20"/>
      <c r="J155" s="266"/>
      <c r="K155" s="20"/>
      <c r="L155" s="267"/>
      <c r="N155" s="281"/>
      <c r="O155" s="266"/>
      <c r="P155" s="22"/>
      <c r="Q155" s="268"/>
      <c r="R155" s="282"/>
      <c r="S155" s="6" t="s">
        <v>150</v>
      </c>
      <c r="T155" s="201"/>
      <c r="U155" s="5"/>
      <c r="V155" s="5"/>
      <c r="W155" s="23"/>
      <c r="X155" s="31"/>
      <c r="Y155" s="31"/>
      <c r="Z155" s="31"/>
      <c r="AA155" s="31"/>
      <c r="AB155" s="18"/>
      <c r="AC155" s="31"/>
      <c r="AD155" s="18"/>
    </row>
    <row r="156" spans="1:31" ht="17.25" customHeight="1">
      <c r="A156" s="5"/>
      <c r="B156" s="195"/>
      <c r="D156" s="20"/>
      <c r="E156" s="16"/>
      <c r="F156" s="10"/>
      <c r="G156" s="12"/>
      <c r="J156" s="16"/>
      <c r="K156" s="10"/>
      <c r="L156" s="12"/>
      <c r="M156" s="24"/>
      <c r="N156" s="10"/>
      <c r="O156" s="16"/>
      <c r="P156" s="10"/>
      <c r="Q156" s="12"/>
      <c r="R156" s="238"/>
      <c r="S156" s="8"/>
      <c r="T156" s="201"/>
      <c r="U156" s="5"/>
      <c r="V156" s="5"/>
      <c r="W156" s="23"/>
      <c r="X156" s="31"/>
      <c r="Y156" s="31"/>
      <c r="Z156" s="31"/>
      <c r="AA156" s="31"/>
      <c r="AB156" s="18"/>
      <c r="AC156" s="31"/>
      <c r="AD156" s="18"/>
    </row>
    <row r="157" spans="1:31" ht="17.25" customHeight="1">
      <c r="B157" s="195"/>
      <c r="D157" s="20"/>
      <c r="E157" s="13"/>
      <c r="F157" s="14"/>
      <c r="G157" s="15"/>
      <c r="H157" s="20"/>
      <c r="I157" s="8"/>
      <c r="J157" s="13"/>
      <c r="K157" s="14"/>
      <c r="L157" s="15"/>
      <c r="N157" s="21"/>
      <c r="O157" s="13"/>
      <c r="P157" s="14"/>
      <c r="Q157" s="15"/>
      <c r="R157" s="239"/>
      <c r="S157" s="8"/>
      <c r="T157" s="201"/>
      <c r="U157" s="5"/>
      <c r="V157" s="5"/>
      <c r="W157" s="23"/>
      <c r="X157" s="31"/>
      <c r="Y157" s="31"/>
      <c r="Z157" s="31"/>
      <c r="AA157" s="31"/>
      <c r="AB157" s="19"/>
      <c r="AC157" s="31"/>
      <c r="AD157" s="18"/>
    </row>
    <row r="158" spans="1:31" ht="17.25" customHeight="1">
      <c r="B158" s="195"/>
      <c r="C158" s="33"/>
      <c r="D158" s="32"/>
      <c r="E158" s="13"/>
      <c r="F158" s="14"/>
      <c r="G158" s="15"/>
      <c r="H158" s="256"/>
      <c r="I158" s="33"/>
      <c r="J158" s="13"/>
      <c r="K158" s="14"/>
      <c r="L158" s="15"/>
      <c r="M158" s="32"/>
      <c r="N158" s="32"/>
      <c r="O158" s="13"/>
      <c r="P158" s="14"/>
      <c r="Q158" s="15"/>
      <c r="R158" s="34"/>
      <c r="S158" s="32"/>
      <c r="T158" s="201"/>
      <c r="U158" s="5"/>
      <c r="V158" s="5"/>
      <c r="W158" s="23"/>
      <c r="X158" s="31"/>
      <c r="Y158" s="31"/>
      <c r="Z158" s="31"/>
      <c r="AA158" s="31"/>
      <c r="AB158" s="19"/>
      <c r="AC158" s="31"/>
      <c r="AD158" s="18"/>
    </row>
    <row r="159" spans="1:31" ht="17.25" customHeight="1">
      <c r="B159" s="208"/>
      <c r="C159" s="28" t="s">
        <v>1153</v>
      </c>
      <c r="D159" s="27" t="s">
        <v>1161</v>
      </c>
      <c r="E159" s="209"/>
      <c r="F159" s="25"/>
      <c r="G159" s="210"/>
      <c r="H159" s="36" t="s">
        <v>1191</v>
      </c>
      <c r="I159" s="26" t="s">
        <v>1187</v>
      </c>
      <c r="J159" s="209"/>
      <c r="K159" s="25"/>
      <c r="L159" s="210"/>
      <c r="M159" s="25" t="s">
        <v>1133</v>
      </c>
      <c r="N159" s="26" t="s">
        <v>881</v>
      </c>
      <c r="O159" s="209"/>
      <c r="P159" s="25"/>
      <c r="Q159" s="210"/>
      <c r="R159" s="262"/>
      <c r="S159" s="80" t="s">
        <v>1745</v>
      </c>
      <c r="T159" s="204"/>
      <c r="U159" s="5"/>
      <c r="V159" s="5"/>
      <c r="W159" s="23"/>
      <c r="X159" s="31"/>
      <c r="Y159" s="31"/>
      <c r="Z159" s="31"/>
      <c r="AA159" s="31"/>
      <c r="AB159" s="18"/>
      <c r="AC159" s="31"/>
      <c r="AD159" s="18"/>
    </row>
    <row r="160" spans="1:31" ht="17.25" customHeight="1">
      <c r="B160" s="198"/>
      <c r="C160" s="44" t="s">
        <v>1160</v>
      </c>
      <c r="D160" s="29"/>
      <c r="E160" s="211"/>
      <c r="F160" s="36"/>
      <c r="G160" s="212"/>
      <c r="H160" s="44"/>
      <c r="I160" s="36"/>
      <c r="J160" s="211"/>
      <c r="K160" s="36"/>
      <c r="L160" s="212"/>
      <c r="M160" s="36"/>
      <c r="N160" s="29"/>
      <c r="O160" s="211"/>
      <c r="P160" s="36"/>
      <c r="Q160" s="212"/>
      <c r="R160" s="77"/>
      <c r="S160" s="29"/>
      <c r="T160" s="196"/>
      <c r="U160" s="5"/>
      <c r="V160" s="5"/>
      <c r="W160" s="23"/>
      <c r="X160" s="31"/>
      <c r="Y160" s="31"/>
      <c r="Z160" s="31"/>
      <c r="AA160" s="31"/>
      <c r="AB160" s="18"/>
      <c r="AC160" s="31"/>
      <c r="AD160" s="18"/>
    </row>
    <row r="161" spans="2:30" ht="17.25" customHeight="1">
      <c r="B161" s="205"/>
      <c r="C161" s="43"/>
      <c r="D161" s="180"/>
      <c r="E161" s="214"/>
      <c r="F161" s="36"/>
      <c r="G161" s="215"/>
      <c r="H161" s="43"/>
      <c r="I161" s="72"/>
      <c r="J161" s="214"/>
      <c r="K161" s="36"/>
      <c r="L161" s="215"/>
      <c r="M161" s="178"/>
      <c r="N161" s="72"/>
      <c r="O161" s="214"/>
      <c r="P161" s="36"/>
      <c r="Q161" s="215"/>
      <c r="R161" s="81"/>
      <c r="S161" s="82"/>
      <c r="T161" s="206"/>
      <c r="U161" s="5"/>
      <c r="V161" s="5"/>
      <c r="W161" s="23"/>
      <c r="X161" s="31"/>
      <c r="Y161" s="31"/>
      <c r="Z161" s="31"/>
      <c r="AA161" s="31"/>
      <c r="AB161" s="19"/>
      <c r="AC161" s="31"/>
      <c r="AD161" s="18"/>
    </row>
    <row r="162" spans="2:30"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45"/>
      <c r="X162" s="31"/>
      <c r="Y162" s="92"/>
      <c r="Z162" s="19"/>
      <c r="AA162" s="31"/>
      <c r="AB162" s="18"/>
      <c r="AC162" s="31"/>
      <c r="AD162" s="18"/>
    </row>
    <row r="163" spans="2:30"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45"/>
      <c r="X163" s="31"/>
      <c r="Y163" s="31"/>
      <c r="Z163" s="45"/>
      <c r="AA163" s="31"/>
      <c r="AB163" s="19"/>
      <c r="AC163" s="31"/>
      <c r="AD163" s="18"/>
    </row>
    <row r="164" spans="2:30">
      <c r="B164" s="18"/>
      <c r="C164" s="46"/>
      <c r="D164" s="46"/>
      <c r="E164" s="18"/>
      <c r="F164" s="18"/>
      <c r="G164" s="18"/>
      <c r="H164" s="46"/>
      <c r="I164" s="5"/>
      <c r="J164" s="18"/>
      <c r="K164" s="18"/>
      <c r="L164" s="18"/>
      <c r="M164" s="46"/>
      <c r="N164" s="5"/>
      <c r="O164" s="18"/>
      <c r="P164" s="18"/>
      <c r="Q164" s="18"/>
      <c r="R164" s="5"/>
      <c r="S164" s="5"/>
      <c r="T164" s="18"/>
      <c r="U164" s="5"/>
      <c r="V164" s="5"/>
      <c r="W164" s="45"/>
      <c r="X164" s="31"/>
      <c r="Y164" s="31"/>
      <c r="Z164" s="45"/>
      <c r="AA164" s="31"/>
      <c r="AB164" s="19"/>
      <c r="AC164" s="31"/>
      <c r="AD164" s="18"/>
    </row>
    <row r="165" spans="2:30">
      <c r="B165" s="18"/>
      <c r="C165" s="46"/>
      <c r="D165" s="46"/>
      <c r="E165" s="18"/>
      <c r="F165" s="18"/>
      <c r="G165" s="18"/>
      <c r="H165" s="5"/>
      <c r="I165" s="46"/>
      <c r="J165" s="18"/>
      <c r="K165" s="18"/>
      <c r="L165" s="18"/>
      <c r="M165" s="46"/>
      <c r="N165" s="46"/>
      <c r="O165" s="18"/>
      <c r="P165" s="18"/>
      <c r="Q165" s="18"/>
      <c r="R165" s="46"/>
      <c r="S165" s="46"/>
      <c r="T165" s="18"/>
      <c r="U165" s="5"/>
      <c r="V165" s="5"/>
      <c r="W165" s="45"/>
      <c r="X165" s="31"/>
      <c r="Y165" s="31"/>
      <c r="Z165" s="45"/>
      <c r="AA165" s="31"/>
      <c r="AB165" s="18"/>
      <c r="AC165" s="31"/>
      <c r="AD165" s="18"/>
    </row>
    <row r="166" spans="2:30"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45"/>
      <c r="X166" s="31"/>
      <c r="Y166" s="31"/>
      <c r="Z166" s="45"/>
      <c r="AA166" s="31"/>
      <c r="AB166" s="18"/>
      <c r="AC166" s="31"/>
      <c r="AD166" s="18"/>
    </row>
    <row r="167" spans="2:30"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45"/>
      <c r="X167" s="31"/>
      <c r="Y167" s="31"/>
      <c r="Z167" s="45"/>
      <c r="AA167" s="31"/>
      <c r="AB167" s="18"/>
      <c r="AC167" s="31"/>
      <c r="AD167" s="18"/>
    </row>
    <row r="168" spans="2:30"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45"/>
      <c r="X168" s="31"/>
      <c r="Y168" s="31"/>
      <c r="Z168" s="45"/>
      <c r="AA168" s="31"/>
      <c r="AB168" s="18"/>
      <c r="AC168" s="31"/>
      <c r="AD168" s="18"/>
    </row>
    <row r="169" spans="2:30"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45"/>
      <c r="X169" s="31"/>
      <c r="Y169" s="31"/>
      <c r="Z169" s="45"/>
      <c r="AA169" s="31"/>
      <c r="AB169" s="19"/>
      <c r="AC169" s="31"/>
      <c r="AD169" s="18"/>
    </row>
    <row r="170" spans="2:30"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45"/>
      <c r="X170" s="31"/>
      <c r="Y170" s="31"/>
      <c r="Z170" s="45"/>
      <c r="AA170" s="31"/>
      <c r="AB170" s="18"/>
      <c r="AC170" s="31"/>
      <c r="AD170" s="18"/>
    </row>
    <row r="171" spans="2:30">
      <c r="W171" s="45"/>
      <c r="X171" s="31"/>
      <c r="Y171" s="31"/>
      <c r="Z171" s="45"/>
      <c r="AA171" s="31"/>
      <c r="AB171" s="18"/>
      <c r="AC171" s="31"/>
      <c r="AD171" s="18"/>
    </row>
    <row r="172" spans="2:30">
      <c r="W172" s="45"/>
      <c r="X172" s="31"/>
      <c r="Y172" s="31"/>
      <c r="Z172" s="45"/>
      <c r="AA172" s="31"/>
      <c r="AB172" s="19"/>
      <c r="AC172" s="31"/>
      <c r="AD172" s="18"/>
    </row>
    <row r="173" spans="2:30">
      <c r="W173" s="45"/>
      <c r="X173" s="31"/>
      <c r="Y173" s="31"/>
      <c r="Z173" s="45"/>
      <c r="AA173" s="31"/>
      <c r="AB173" s="18"/>
      <c r="AC173" s="31"/>
      <c r="AD173" s="18"/>
    </row>
    <row r="174" spans="2:30">
      <c r="W174" s="45"/>
      <c r="X174" s="31"/>
      <c r="Y174" s="31"/>
      <c r="Z174" s="45"/>
      <c r="AA174" s="31"/>
      <c r="AB174" s="19"/>
      <c r="AC174" s="31"/>
      <c r="AD174" s="18"/>
    </row>
    <row r="175" spans="2:30">
      <c r="W175" s="45"/>
      <c r="X175" s="31"/>
      <c r="Y175" s="31"/>
      <c r="Z175" s="45"/>
      <c r="AA175" s="31"/>
      <c r="AB175" s="18"/>
      <c r="AC175" s="31"/>
      <c r="AD175" s="18"/>
    </row>
    <row r="176" spans="2:30">
      <c r="W176" s="23"/>
      <c r="X176" s="31"/>
      <c r="Y176" s="31"/>
      <c r="Z176" s="45"/>
      <c r="AA176" s="31"/>
      <c r="AB176" s="18"/>
      <c r="AC176" s="31"/>
      <c r="AD176" s="18"/>
    </row>
    <row r="177" spans="23:30">
      <c r="W177" s="45"/>
      <c r="X177" s="31"/>
      <c r="Y177" s="31"/>
      <c r="Z177" s="18"/>
      <c r="AA177" s="31"/>
      <c r="AB177" s="18"/>
      <c r="AC177" s="31"/>
      <c r="AD177" s="18"/>
    </row>
    <row r="178" spans="23:30">
      <c r="W178" s="86"/>
      <c r="X178" s="31"/>
      <c r="Y178" s="31"/>
      <c r="Z178" s="45"/>
      <c r="AA178" s="31"/>
      <c r="AB178" s="19"/>
      <c r="AC178" s="31"/>
      <c r="AD178" s="18"/>
    </row>
    <row r="179" spans="23:30">
      <c r="W179" s="23"/>
      <c r="X179" s="31"/>
      <c r="Y179" s="31"/>
      <c r="Z179" s="45"/>
      <c r="AA179" s="31"/>
      <c r="AB179" s="18"/>
      <c r="AC179" s="31"/>
      <c r="AD179" s="18"/>
    </row>
    <row r="180" spans="23:30">
      <c r="W180" s="45"/>
      <c r="X180" s="31"/>
      <c r="Y180" s="31"/>
      <c r="Z180" s="45"/>
      <c r="AA180" s="31"/>
      <c r="AB180" s="18"/>
      <c r="AC180" s="31"/>
      <c r="AD180" s="18"/>
    </row>
    <row r="181" spans="23:30">
      <c r="W181" s="45"/>
      <c r="X181" s="31"/>
      <c r="Y181" s="31"/>
      <c r="Z181" s="45"/>
      <c r="AA181" s="31"/>
      <c r="AB181" s="19"/>
      <c r="AC181" s="31"/>
      <c r="AD181" s="18"/>
    </row>
    <row r="182" spans="23:30">
      <c r="W182" s="45"/>
      <c r="X182" s="31"/>
      <c r="Y182" s="31"/>
      <c r="Z182" s="18"/>
      <c r="AA182" s="31"/>
      <c r="AB182" s="18"/>
      <c r="AC182" s="31"/>
      <c r="AD182" s="18"/>
    </row>
    <row r="183" spans="23:30">
      <c r="W183" s="45"/>
      <c r="X183" s="31"/>
      <c r="Y183" s="31"/>
      <c r="Z183" s="18"/>
      <c r="AA183" s="31"/>
      <c r="AB183" s="18"/>
      <c r="AC183" s="31"/>
      <c r="AD183" s="18"/>
    </row>
    <row r="184" spans="23:30">
      <c r="W184" s="45"/>
      <c r="X184" s="31"/>
      <c r="Y184" s="31"/>
      <c r="Z184" s="19"/>
      <c r="AA184" s="31"/>
      <c r="AB184" s="19"/>
      <c r="AC184" s="31"/>
      <c r="AD184" s="18"/>
    </row>
    <row r="185" spans="23:30">
      <c r="W185" s="45"/>
      <c r="X185" s="31"/>
      <c r="Y185" s="31"/>
      <c r="Z185" s="18"/>
      <c r="AA185" s="31"/>
      <c r="AB185" s="19"/>
      <c r="AC185" s="31"/>
      <c r="AD185" s="18"/>
    </row>
    <row r="186" spans="23:30">
      <c r="W186" s="45"/>
      <c r="X186" s="31"/>
      <c r="Y186" s="31"/>
      <c r="Z186" s="18"/>
      <c r="AA186" s="31"/>
      <c r="AB186" s="19"/>
      <c r="AC186" s="31"/>
      <c r="AD186" s="18"/>
    </row>
    <row r="187" spans="23:30">
      <c r="W187" s="45"/>
      <c r="X187" s="31"/>
      <c r="Y187" s="31"/>
      <c r="Z187" s="19"/>
      <c r="AA187" s="31"/>
      <c r="AB187" s="19"/>
      <c r="AC187" s="31"/>
      <c r="AD187" s="18"/>
    </row>
    <row r="188" spans="23:30">
      <c r="W188" s="45"/>
      <c r="X188" s="31"/>
      <c r="Y188" s="31"/>
      <c r="Z188" s="18"/>
      <c r="AA188" s="31"/>
      <c r="AB188" s="18"/>
      <c r="AC188" s="31"/>
      <c r="AD188" s="18"/>
    </row>
    <row r="189" spans="23:30">
      <c r="W189" s="45"/>
      <c r="X189" s="31"/>
      <c r="Y189" s="31"/>
      <c r="Z189" s="18"/>
      <c r="AA189" s="31"/>
      <c r="AB189" s="19"/>
      <c r="AC189" s="31"/>
      <c r="AD189" s="18"/>
    </row>
    <row r="190" spans="23:30">
      <c r="W190" s="45"/>
      <c r="X190" s="31"/>
      <c r="Y190" s="31"/>
      <c r="Z190" s="18"/>
      <c r="AA190" s="31"/>
      <c r="AB190" s="18"/>
      <c r="AC190" s="31"/>
      <c r="AD190" s="18"/>
    </row>
    <row r="191" spans="23:30">
      <c r="W191" s="86"/>
      <c r="X191" s="31"/>
      <c r="Y191" s="31"/>
      <c r="Z191" s="18"/>
      <c r="AA191" s="31"/>
      <c r="AB191" s="19"/>
      <c r="AC191" s="31"/>
      <c r="AD191" s="18"/>
    </row>
    <row r="192" spans="23:30">
      <c r="W192" s="45"/>
      <c r="X192" s="31"/>
      <c r="Y192" s="31"/>
      <c r="Z192" s="18"/>
      <c r="AA192" s="31"/>
      <c r="AB192" s="19"/>
      <c r="AC192" s="31"/>
      <c r="AD192" s="18"/>
    </row>
    <row r="193" spans="23:30">
      <c r="W193" s="45"/>
      <c r="X193" s="31"/>
      <c r="Y193" s="31"/>
      <c r="Z193" s="45"/>
      <c r="AA193" s="31"/>
      <c r="AB193" s="18"/>
      <c r="AC193" s="31"/>
      <c r="AD193" s="18"/>
    </row>
    <row r="194" spans="23:30">
      <c r="W194" s="45"/>
      <c r="X194" s="31"/>
      <c r="Y194" s="31"/>
      <c r="Z194" s="18"/>
      <c r="AA194" s="31"/>
      <c r="AB194" s="19"/>
      <c r="AC194" s="31"/>
      <c r="AD194" s="18"/>
    </row>
    <row r="195" spans="23:30">
      <c r="W195" s="45"/>
      <c r="X195" s="31"/>
      <c r="Y195" s="31"/>
      <c r="Z195" s="18"/>
      <c r="AA195" s="31"/>
      <c r="AB195" s="18"/>
      <c r="AC195" s="31"/>
      <c r="AD195" s="18"/>
    </row>
    <row r="196" spans="23:30">
      <c r="W196" s="86"/>
      <c r="X196" s="31"/>
      <c r="Y196" s="31"/>
      <c r="Z196" s="18"/>
      <c r="AA196" s="31"/>
      <c r="AB196" s="19"/>
      <c r="AC196" s="31"/>
      <c r="AD196" s="18"/>
    </row>
    <row r="197" spans="23:30">
      <c r="W197" s="45"/>
      <c r="X197" s="31"/>
      <c r="Y197" s="31"/>
      <c r="Z197" s="18"/>
      <c r="AA197" s="31"/>
      <c r="AB197" s="19"/>
      <c r="AC197" s="31"/>
      <c r="AD197" s="18"/>
    </row>
    <row r="198" spans="23:30">
      <c r="W198" s="45"/>
      <c r="X198" s="31"/>
      <c r="Y198" s="31"/>
      <c r="Z198" s="18"/>
      <c r="AA198" s="31"/>
      <c r="AB198" s="19"/>
      <c r="AC198" s="31"/>
      <c r="AD198" s="18"/>
    </row>
    <row r="199" spans="23:30">
      <c r="W199" s="45"/>
      <c r="X199" s="31"/>
      <c r="Y199" s="31"/>
      <c r="Z199" s="18"/>
      <c r="AA199" s="31"/>
      <c r="AB199" s="19"/>
      <c r="AC199" s="31"/>
      <c r="AD199" s="18"/>
    </row>
    <row r="200" spans="23:30">
      <c r="W200" s="45"/>
      <c r="X200" s="31"/>
      <c r="Y200" s="31"/>
      <c r="Z200" s="18"/>
      <c r="AA200" s="31"/>
      <c r="AB200" s="18"/>
      <c r="AC200" s="31"/>
      <c r="AD200" s="18"/>
    </row>
    <row r="201" spans="23:30">
      <c r="W201" s="45"/>
      <c r="X201" s="31"/>
      <c r="Y201" s="31"/>
      <c r="Z201" s="18"/>
      <c r="AA201" s="31"/>
      <c r="AB201" s="18"/>
      <c r="AC201" s="31"/>
      <c r="AD201" s="18"/>
    </row>
    <row r="202" spans="23:30">
      <c r="W202" s="86"/>
      <c r="X202" s="31"/>
      <c r="Y202" s="31"/>
      <c r="Z202" s="18"/>
      <c r="AA202" s="31"/>
      <c r="AB202" s="18"/>
      <c r="AC202" s="31"/>
      <c r="AD202" s="18"/>
    </row>
    <row r="203" spans="23:30">
      <c r="W203" s="45"/>
      <c r="X203" s="31"/>
      <c r="Y203" s="31"/>
      <c r="Z203" s="18"/>
      <c r="AA203" s="31"/>
      <c r="AB203" s="19"/>
      <c r="AC203" s="31"/>
      <c r="AD203" s="18"/>
    </row>
    <row r="204" spans="23:30">
      <c r="W204" s="45"/>
      <c r="X204" s="31"/>
      <c r="Y204" s="31"/>
      <c r="Z204" s="18"/>
      <c r="AA204" s="31"/>
      <c r="AB204" s="19"/>
      <c r="AC204" s="31"/>
      <c r="AD204" s="18"/>
    </row>
    <row r="205" spans="23:30">
      <c r="W205" s="45"/>
      <c r="X205" s="31"/>
      <c r="Y205" s="31"/>
      <c r="Z205" s="18"/>
      <c r="AA205" s="31"/>
      <c r="AB205" s="19"/>
      <c r="AC205" s="31"/>
      <c r="AD205" s="18"/>
    </row>
    <row r="206" spans="23:30">
      <c r="W206" s="45"/>
      <c r="X206" s="31"/>
      <c r="Y206" s="31"/>
      <c r="Z206" s="18"/>
      <c r="AA206" s="31"/>
      <c r="AB206" s="18"/>
      <c r="AC206" s="31"/>
      <c r="AD206" s="18"/>
    </row>
    <row r="207" spans="23:30">
      <c r="W207" s="45"/>
      <c r="X207" s="31"/>
      <c r="Y207" s="31"/>
      <c r="Z207" s="18"/>
      <c r="AA207" s="31"/>
      <c r="AB207" s="18"/>
      <c r="AC207" s="31"/>
      <c r="AD207" s="18"/>
    </row>
    <row r="208" spans="23:30">
      <c r="W208" s="86"/>
      <c r="X208" s="31"/>
      <c r="Y208" s="31"/>
      <c r="Z208" s="45"/>
      <c r="AA208" s="31"/>
      <c r="AB208" s="18"/>
      <c r="AC208" s="31"/>
      <c r="AD208" s="18"/>
    </row>
    <row r="209" spans="23:30">
      <c r="W209" s="45"/>
      <c r="X209" s="31"/>
      <c r="Y209" s="31"/>
      <c r="Z209" s="18"/>
      <c r="AA209" s="31"/>
      <c r="AB209" s="18"/>
      <c r="AC209" s="31"/>
      <c r="AD209" s="18"/>
    </row>
    <row r="210" spans="23:30">
      <c r="W210" s="86"/>
      <c r="X210" s="31"/>
      <c r="Y210" s="31"/>
      <c r="Z210" s="18"/>
      <c r="AA210" s="31"/>
      <c r="AB210" s="19"/>
      <c r="AC210" s="31"/>
      <c r="AD210" s="18"/>
    </row>
    <row r="211" spans="23:30">
      <c r="W211" s="45"/>
      <c r="X211" s="31"/>
      <c r="Y211" s="31"/>
      <c r="Z211" s="18"/>
      <c r="AA211" s="31"/>
      <c r="AB211" s="18"/>
      <c r="AC211" s="31"/>
      <c r="AD211" s="18"/>
    </row>
    <row r="212" spans="23:30">
      <c r="W212" s="86"/>
      <c r="X212" s="31"/>
      <c r="Y212" s="31"/>
      <c r="Z212" s="18"/>
      <c r="AA212" s="31"/>
      <c r="AB212" s="19"/>
      <c r="AC212" s="31"/>
      <c r="AD212" s="18"/>
    </row>
    <row r="213" spans="23:30">
      <c r="W213" s="45"/>
      <c r="X213" s="31"/>
      <c r="Y213" s="31"/>
      <c r="Z213" s="18"/>
      <c r="AA213" s="31"/>
      <c r="AB213" s="19"/>
      <c r="AC213" s="31"/>
      <c r="AD213" s="18"/>
    </row>
    <row r="214" spans="23:30">
      <c r="W214" s="45"/>
      <c r="X214" s="31"/>
      <c r="Y214" s="31"/>
      <c r="Z214" s="18"/>
      <c r="AA214" s="31"/>
      <c r="AB214" s="19"/>
      <c r="AC214" s="31"/>
      <c r="AD214" s="18"/>
    </row>
    <row r="215" spans="23:30">
      <c r="W215" s="45"/>
      <c r="X215" s="31"/>
      <c r="Y215" s="31"/>
      <c r="Z215" s="18"/>
      <c r="AA215" s="31"/>
      <c r="AB215" s="19"/>
      <c r="AC215" s="31"/>
      <c r="AD215" s="18"/>
    </row>
    <row r="216" spans="23:30">
      <c r="W216" s="45"/>
      <c r="X216" s="31"/>
      <c r="Y216" s="31"/>
      <c r="Z216" s="18"/>
      <c r="AA216" s="31"/>
      <c r="AB216" s="18"/>
      <c r="AC216" s="31"/>
      <c r="AD216" s="18"/>
    </row>
    <row r="217" spans="23:30">
      <c r="W217" s="45"/>
      <c r="X217" s="31"/>
      <c r="Y217" s="31"/>
      <c r="Z217" s="18"/>
      <c r="AA217" s="31"/>
      <c r="AB217" s="19"/>
      <c r="AC217" s="31"/>
      <c r="AD217" s="18"/>
    </row>
    <row r="218" spans="23:30">
      <c r="W218" s="45"/>
      <c r="X218" s="31"/>
      <c r="Y218" s="31"/>
      <c r="Z218" s="18"/>
      <c r="AA218" s="31"/>
      <c r="AB218" s="18"/>
      <c r="AC218" s="31"/>
      <c r="AD218" s="18"/>
    </row>
    <row r="219" spans="23:30">
      <c r="W219" s="45"/>
      <c r="X219" s="31"/>
      <c r="Y219" s="31"/>
      <c r="Z219" s="18"/>
      <c r="AA219" s="31"/>
      <c r="AB219" s="18"/>
      <c r="AC219" s="31"/>
      <c r="AD219" s="18"/>
    </row>
    <row r="220" spans="23:30">
      <c r="W220" s="86"/>
      <c r="X220" s="31"/>
      <c r="Y220" s="31"/>
      <c r="Z220" s="18"/>
      <c r="AA220" s="31"/>
      <c r="AB220" s="18"/>
      <c r="AC220" s="31"/>
      <c r="AD220" s="18"/>
    </row>
    <row r="221" spans="23:30">
      <c r="W221" s="45"/>
      <c r="X221" s="31"/>
      <c r="Y221" s="31"/>
      <c r="Z221" s="19"/>
      <c r="AA221" s="31"/>
      <c r="AB221" s="18"/>
      <c r="AC221" s="31"/>
      <c r="AD221" s="18"/>
    </row>
    <row r="222" spans="23:30">
      <c r="W222" s="45"/>
      <c r="X222" s="31"/>
      <c r="Y222" s="31"/>
      <c r="Z222" s="18"/>
      <c r="AA222" s="31"/>
      <c r="AB222" s="19"/>
      <c r="AC222" s="31"/>
      <c r="AD222" s="18"/>
    </row>
    <row r="223" spans="23:30">
      <c r="W223" s="86"/>
      <c r="X223" s="31"/>
      <c r="Y223" s="31"/>
      <c r="Z223" s="18"/>
      <c r="AA223" s="31"/>
      <c r="AB223" s="19"/>
      <c r="AC223" s="31"/>
      <c r="AD223" s="18"/>
    </row>
    <row r="224" spans="23:30">
      <c r="W224" s="45"/>
      <c r="X224" s="31"/>
      <c r="Y224" s="31"/>
      <c r="Z224" s="18"/>
      <c r="AA224" s="31"/>
      <c r="AB224" s="18"/>
      <c r="AC224" s="31"/>
      <c r="AD224" s="18"/>
    </row>
    <row r="225" spans="23:30">
      <c r="W225" s="45"/>
      <c r="X225" s="31"/>
      <c r="Y225" s="31"/>
      <c r="Z225" s="18"/>
      <c r="AA225" s="31"/>
      <c r="AB225" s="18"/>
      <c r="AC225" s="31"/>
      <c r="AD225" s="18"/>
    </row>
    <row r="226" spans="23:30">
      <c r="W226" s="45"/>
      <c r="X226" s="31"/>
      <c r="Y226" s="31"/>
      <c r="Z226" s="18"/>
      <c r="AA226" s="31"/>
      <c r="AB226" s="18"/>
      <c r="AC226" s="31"/>
      <c r="AD226" s="18"/>
    </row>
    <row r="227" spans="23:30">
      <c r="W227" s="45"/>
      <c r="X227" s="31"/>
      <c r="Y227" s="31"/>
      <c r="Z227" s="18"/>
      <c r="AA227" s="31"/>
      <c r="AB227" s="19"/>
      <c r="AC227" s="31"/>
      <c r="AD227" s="18"/>
    </row>
    <row r="228" spans="23:30">
      <c r="W228" s="45"/>
      <c r="X228" s="31"/>
      <c r="Y228" s="31"/>
      <c r="Z228" s="18"/>
      <c r="AA228" s="31"/>
      <c r="AB228" s="18"/>
      <c r="AC228" s="31"/>
      <c r="AD228" s="18"/>
    </row>
    <row r="229" spans="23:30">
      <c r="W229" s="45"/>
      <c r="X229" s="31"/>
      <c r="Y229" s="31"/>
      <c r="Z229" s="18"/>
      <c r="AA229" s="31"/>
      <c r="AB229" s="18"/>
      <c r="AC229" s="31"/>
      <c r="AD229" s="18"/>
    </row>
    <row r="230" spans="23:30">
      <c r="W230" s="45"/>
      <c r="X230" s="31"/>
      <c r="Y230" s="31"/>
      <c r="Z230" s="18"/>
      <c r="AA230" s="31"/>
      <c r="AB230" s="19"/>
      <c r="AC230" s="31"/>
      <c r="AD230" s="18"/>
    </row>
    <row r="231" spans="23:30">
      <c r="W231" s="45"/>
      <c r="X231" s="31"/>
      <c r="Y231" s="31"/>
      <c r="Z231" s="18"/>
      <c r="AA231" s="31"/>
      <c r="AB231" s="19"/>
      <c r="AC231" s="31"/>
      <c r="AD231" s="18"/>
    </row>
    <row r="232" spans="23:30">
      <c r="W232" s="45"/>
      <c r="X232" s="31"/>
      <c r="Y232" s="31"/>
      <c r="Z232" s="18"/>
      <c r="AA232" s="31"/>
      <c r="AB232" s="19"/>
      <c r="AC232" s="31"/>
      <c r="AD232" s="18"/>
    </row>
    <row r="233" spans="23:30">
      <c r="W233" s="45"/>
      <c r="X233" s="31"/>
      <c r="Y233" s="31"/>
      <c r="Z233" s="18"/>
      <c r="AA233" s="31"/>
      <c r="AB233" s="18"/>
      <c r="AC233" s="31"/>
      <c r="AD233" s="18"/>
    </row>
    <row r="234" spans="23:30">
      <c r="W234" s="23"/>
      <c r="X234" s="31"/>
      <c r="Y234" s="31"/>
      <c r="Z234" s="18"/>
      <c r="AA234" s="31"/>
      <c r="AB234" s="18"/>
      <c r="AC234" s="31"/>
      <c r="AD234" s="18"/>
    </row>
    <row r="235" spans="23:30">
      <c r="W235" s="45"/>
      <c r="X235" s="31"/>
      <c r="Y235" s="31"/>
      <c r="Z235" s="18"/>
      <c r="AA235" s="31"/>
      <c r="AB235" s="18"/>
      <c r="AC235" s="31"/>
      <c r="AD235" s="18"/>
    </row>
    <row r="236" spans="23:30">
      <c r="W236" s="86"/>
      <c r="X236" s="31"/>
      <c r="Y236" s="31"/>
      <c r="Z236" s="18"/>
      <c r="AA236" s="31"/>
      <c r="AB236" s="18"/>
      <c r="AC236" s="31"/>
      <c r="AD236" s="18"/>
    </row>
    <row r="237" spans="23:30">
      <c r="W237" s="45"/>
      <c r="X237" s="31"/>
      <c r="Y237" s="31"/>
      <c r="Z237" s="18"/>
      <c r="AA237" s="31"/>
      <c r="AB237" s="19"/>
      <c r="AC237" s="31"/>
      <c r="AD237" s="18"/>
    </row>
    <row r="238" spans="23:30">
      <c r="W238" s="45"/>
      <c r="X238" s="31"/>
      <c r="Y238" s="31"/>
      <c r="Z238" s="18"/>
      <c r="AA238" s="31"/>
      <c r="AB238" s="18"/>
      <c r="AC238" s="31"/>
      <c r="AD238" s="18"/>
    </row>
    <row r="239" spans="23:30">
      <c r="W239" s="45"/>
      <c r="X239" s="31"/>
      <c r="Y239" s="31"/>
      <c r="Z239" s="18"/>
      <c r="AA239" s="31"/>
      <c r="AB239" s="18"/>
      <c r="AC239" s="31"/>
      <c r="AD239" s="18"/>
    </row>
    <row r="240" spans="23:30">
      <c r="W240" s="45"/>
      <c r="X240" s="31"/>
      <c r="Y240" s="31"/>
      <c r="Z240" s="18"/>
      <c r="AA240" s="31"/>
      <c r="AB240" s="19"/>
      <c r="AC240" s="31"/>
      <c r="AD240" s="18"/>
    </row>
    <row r="241" spans="23:30">
      <c r="W241" s="45"/>
      <c r="X241" s="31"/>
      <c r="Y241" s="31"/>
      <c r="Z241" s="18"/>
      <c r="AA241" s="31"/>
      <c r="AB241" s="19"/>
      <c r="AC241" s="31"/>
      <c r="AD241" s="18"/>
    </row>
    <row r="242" spans="23:30">
      <c r="W242" s="86"/>
      <c r="X242" s="31"/>
      <c r="Y242" s="31"/>
      <c r="Z242" s="18"/>
      <c r="AA242" s="31"/>
      <c r="AB242" s="18"/>
      <c r="AC242" s="31"/>
      <c r="AD242" s="18"/>
    </row>
    <row r="243" spans="23:30">
      <c r="W243" s="45"/>
      <c r="X243" s="31"/>
      <c r="Y243" s="31"/>
      <c r="Z243" s="18"/>
      <c r="AA243" s="31"/>
      <c r="AB243" s="18"/>
      <c r="AC243" s="31"/>
      <c r="AD243" s="18"/>
    </row>
    <row r="244" spans="23:30">
      <c r="W244" s="45"/>
      <c r="X244" s="31"/>
      <c r="Y244" s="31"/>
      <c r="Z244" s="18"/>
      <c r="AA244" s="31"/>
      <c r="AB244" s="19"/>
      <c r="AC244" s="31"/>
      <c r="AD244" s="18"/>
    </row>
    <row r="245" spans="23:30">
      <c r="W245" s="45"/>
      <c r="X245" s="31"/>
      <c r="Y245" s="31"/>
      <c r="Z245" s="18"/>
      <c r="AA245" s="31"/>
      <c r="AB245" s="18"/>
      <c r="AC245" s="31"/>
      <c r="AD245" s="18"/>
    </row>
    <row r="246" spans="23:30">
      <c r="W246" s="45"/>
      <c r="X246" s="31"/>
      <c r="Y246" s="31"/>
      <c r="Z246" s="18"/>
      <c r="AA246" s="31"/>
      <c r="AB246" s="18"/>
      <c r="AC246" s="31"/>
      <c r="AD246" s="18"/>
    </row>
    <row r="247" spans="23:30">
      <c r="W247" s="45"/>
      <c r="X247" s="31"/>
      <c r="Y247" s="31"/>
      <c r="Z247" s="18"/>
      <c r="AA247" s="31"/>
      <c r="AB247" s="18"/>
      <c r="AC247" s="31"/>
      <c r="AD247" s="18"/>
    </row>
    <row r="248" spans="23:30">
      <c r="W248" s="45"/>
      <c r="X248" s="31"/>
      <c r="Y248" s="31"/>
      <c r="Z248" s="18"/>
      <c r="AA248" s="31"/>
      <c r="AB248" s="18"/>
      <c r="AC248" s="31"/>
      <c r="AD248" s="18"/>
    </row>
    <row r="249" spans="23:30">
      <c r="W249" s="45"/>
      <c r="X249" s="31"/>
      <c r="Y249" s="31"/>
      <c r="Z249" s="18"/>
      <c r="AA249" s="31"/>
      <c r="AB249" s="18"/>
      <c r="AC249" s="31"/>
      <c r="AD249" s="18"/>
    </row>
    <row r="250" spans="23:30">
      <c r="W250" s="45"/>
      <c r="X250" s="31"/>
      <c r="Y250" s="31"/>
      <c r="Z250" s="45"/>
      <c r="AA250" s="31"/>
      <c r="AB250" s="18"/>
      <c r="AC250" s="31"/>
      <c r="AD250" s="18"/>
    </row>
    <row r="251" spans="23:30">
      <c r="W251" s="45"/>
      <c r="X251" s="31"/>
      <c r="Y251" s="31"/>
      <c r="Z251" s="18"/>
      <c r="AA251" s="31"/>
      <c r="AB251" s="18"/>
      <c r="AC251" s="31"/>
      <c r="AD251" s="18"/>
    </row>
    <row r="252" spans="23:30">
      <c r="W252" s="45"/>
      <c r="X252" s="31"/>
      <c r="Y252" s="31"/>
      <c r="Z252" s="18"/>
      <c r="AA252" s="31"/>
      <c r="AB252" s="18"/>
      <c r="AC252" s="31"/>
      <c r="AD252" s="18"/>
    </row>
    <row r="253" spans="23:30">
      <c r="W253" s="45"/>
      <c r="X253" s="31"/>
      <c r="Y253" s="31"/>
      <c r="Z253" s="45"/>
      <c r="AA253" s="31"/>
      <c r="AB253" s="18"/>
      <c r="AC253" s="31"/>
      <c r="AD253" s="18"/>
    </row>
    <row r="254" spans="23:30">
      <c r="W254" s="86"/>
      <c r="X254" s="31"/>
      <c r="Y254" s="31"/>
      <c r="Z254" s="18"/>
      <c r="AA254" s="31"/>
      <c r="AB254" s="19"/>
      <c r="AC254" s="31"/>
      <c r="AD254" s="18"/>
    </row>
    <row r="255" spans="23:30">
      <c r="W255" s="86"/>
      <c r="X255" s="31"/>
      <c r="Y255" s="31"/>
      <c r="Z255" s="19"/>
      <c r="AA255" s="31"/>
      <c r="AB255" s="18"/>
      <c r="AC255" s="31"/>
      <c r="AD255" s="18"/>
    </row>
    <row r="256" spans="23:30">
      <c r="W256" s="86"/>
      <c r="X256" s="31"/>
      <c r="Y256" s="31"/>
      <c r="Z256" s="45"/>
      <c r="AA256" s="31"/>
      <c r="AB256" s="18"/>
      <c r="AC256" s="31"/>
      <c r="AD256" s="18"/>
    </row>
    <row r="257" spans="23:30">
      <c r="W257" s="45"/>
      <c r="X257" s="31"/>
      <c r="Y257" s="31"/>
      <c r="Z257" s="18"/>
      <c r="AA257" s="31"/>
      <c r="AB257" s="18"/>
      <c r="AC257" s="31"/>
      <c r="AD257" s="18"/>
    </row>
    <row r="258" spans="23:30">
      <c r="W258" s="45"/>
      <c r="X258" s="31"/>
      <c r="Y258" s="31"/>
      <c r="Z258" s="18"/>
      <c r="AA258" s="31"/>
      <c r="AB258" s="19"/>
      <c r="AC258" s="31"/>
      <c r="AD258" s="18"/>
    </row>
    <row r="259" spans="23:30">
      <c r="W259" s="45"/>
      <c r="X259" s="31"/>
      <c r="Y259" s="31"/>
      <c r="Z259" s="45"/>
      <c r="AA259" s="31"/>
      <c r="AB259" s="18"/>
      <c r="AC259" s="31"/>
      <c r="AD259" s="18"/>
    </row>
    <row r="260" spans="23:30">
      <c r="W260" s="45"/>
      <c r="X260" s="31"/>
      <c r="Y260" s="31"/>
      <c r="Z260" s="45"/>
      <c r="AA260" s="31"/>
      <c r="AB260" s="18"/>
      <c r="AC260" s="31"/>
      <c r="AD260" s="18"/>
    </row>
    <row r="261" spans="23:30">
      <c r="W261" s="45"/>
      <c r="X261" s="31"/>
      <c r="Y261" s="31"/>
      <c r="Z261" s="45"/>
      <c r="AA261" s="31"/>
      <c r="AB261" s="18"/>
      <c r="AC261" s="31"/>
      <c r="AD261" s="18"/>
    </row>
    <row r="262" spans="23:30">
      <c r="W262" s="45"/>
      <c r="X262" s="31"/>
      <c r="Y262" s="31"/>
      <c r="Z262" s="45"/>
      <c r="AA262" s="31"/>
      <c r="AB262" s="18"/>
      <c r="AC262" s="31"/>
      <c r="AD262" s="18"/>
    </row>
    <row r="263" spans="23:30">
      <c r="W263" s="45"/>
      <c r="X263" s="31"/>
      <c r="Y263" s="31"/>
      <c r="Z263" s="31"/>
      <c r="AA263" s="31"/>
      <c r="AB263" s="18"/>
      <c r="AC263" s="31"/>
      <c r="AD263" s="18"/>
    </row>
    <row r="264" spans="23:30">
      <c r="W264" s="45"/>
      <c r="X264" s="31"/>
      <c r="Y264" s="31"/>
      <c r="Z264" s="45"/>
      <c r="AA264" s="31"/>
      <c r="AB264" s="18"/>
      <c r="AC264" s="31"/>
      <c r="AD264" s="18"/>
    </row>
    <row r="265" spans="23:30">
      <c r="W265" s="45"/>
      <c r="X265" s="31"/>
      <c r="Y265" s="31"/>
      <c r="Z265" s="45"/>
      <c r="AA265" s="31"/>
      <c r="AB265" s="18"/>
      <c r="AC265" s="31"/>
      <c r="AD265" s="18"/>
    </row>
    <row r="266" spans="23:30">
      <c r="W266" s="45"/>
      <c r="X266" s="31"/>
      <c r="Y266" s="31"/>
      <c r="Z266" s="45"/>
      <c r="AA266" s="31"/>
      <c r="AB266" s="19"/>
      <c r="AC266" s="31"/>
      <c r="AD266" s="18"/>
    </row>
    <row r="267" spans="23:30">
      <c r="W267" s="45"/>
      <c r="X267" s="31"/>
      <c r="Y267" s="31"/>
      <c r="Z267" s="45"/>
      <c r="AA267" s="31"/>
      <c r="AB267" s="19"/>
      <c r="AC267" s="31"/>
      <c r="AD267" s="18"/>
    </row>
    <row r="268" spans="23:30">
      <c r="W268" s="45"/>
      <c r="X268" s="31"/>
      <c r="Y268" s="31"/>
      <c r="Z268" s="45"/>
      <c r="AA268" s="31"/>
      <c r="AB268" s="18"/>
      <c r="AC268" s="31"/>
      <c r="AD268" s="18"/>
    </row>
    <row r="269" spans="23:30">
      <c r="W269" s="86"/>
      <c r="X269" s="31"/>
      <c r="Y269" s="31"/>
      <c r="Z269" s="45"/>
      <c r="AA269" s="31"/>
      <c r="AB269" s="18"/>
      <c r="AC269" s="31"/>
      <c r="AD269" s="18"/>
    </row>
    <row r="270" spans="23:30">
      <c r="W270" s="45"/>
      <c r="X270" s="31"/>
      <c r="Y270" s="31"/>
      <c r="Z270" s="45"/>
      <c r="AA270" s="31"/>
      <c r="AB270" s="18"/>
      <c r="AC270" s="31"/>
      <c r="AD270" s="18"/>
    </row>
    <row r="271" spans="23:30">
      <c r="W271" s="45"/>
      <c r="X271" s="31"/>
      <c r="Y271" s="31"/>
      <c r="Z271" s="45"/>
      <c r="AA271" s="31"/>
      <c r="AB271" s="18"/>
      <c r="AC271" s="31"/>
      <c r="AD271" s="18"/>
    </row>
    <row r="272" spans="23:30">
      <c r="W272" s="86"/>
      <c r="X272" s="31"/>
      <c r="Y272" s="31"/>
      <c r="Z272" s="18"/>
      <c r="AA272" s="31"/>
      <c r="AB272" s="19"/>
      <c r="AC272" s="31"/>
      <c r="AD272" s="18"/>
    </row>
    <row r="273" spans="23:30">
      <c r="W273" s="86"/>
      <c r="X273" s="31"/>
      <c r="Y273" s="31"/>
      <c r="Z273" s="19"/>
      <c r="AA273" s="31"/>
      <c r="AB273" s="19"/>
      <c r="AC273" s="31"/>
      <c r="AD273" s="18"/>
    </row>
    <row r="274" spans="23:30">
      <c r="W274" s="45"/>
      <c r="X274" s="31"/>
      <c r="Y274" s="31"/>
      <c r="Z274" s="18"/>
      <c r="AA274" s="31"/>
      <c r="AB274" s="18"/>
      <c r="AC274" s="31"/>
      <c r="AD274" s="18"/>
    </row>
    <row r="275" spans="23:30">
      <c r="W275" s="45"/>
      <c r="X275" s="31"/>
      <c r="Y275" s="31"/>
      <c r="Z275" s="18"/>
      <c r="AA275" s="31"/>
      <c r="AB275" s="18"/>
      <c r="AC275" s="31"/>
      <c r="AD275" s="18"/>
    </row>
    <row r="276" spans="23:30">
      <c r="W276" s="45"/>
      <c r="X276" s="31"/>
      <c r="Y276" s="31"/>
      <c r="Z276" s="18"/>
      <c r="AA276" s="31"/>
      <c r="AB276" s="19"/>
      <c r="AC276" s="31"/>
      <c r="AD276" s="18"/>
    </row>
    <row r="277" spans="23:30">
      <c r="W277" s="45"/>
      <c r="X277" s="31"/>
      <c r="Y277" s="31"/>
      <c r="Z277" s="18"/>
      <c r="AA277" s="31"/>
      <c r="AB277" s="19"/>
      <c r="AC277" s="31"/>
      <c r="AD277" s="18"/>
    </row>
  </sheetData>
  <sortState ref="S84:S100">
    <sortCondition ref="S84"/>
  </sortState>
  <mergeCells count="31">
    <mergeCell ref="B29:T29"/>
    <mergeCell ref="B31:E31"/>
    <mergeCell ref="G31:J31"/>
    <mergeCell ref="L31:O31"/>
    <mergeCell ref="B1:S1"/>
    <mergeCell ref="B3:T3"/>
    <mergeCell ref="B5:E5"/>
    <mergeCell ref="G5:J5"/>
    <mergeCell ref="L5:O5"/>
    <mergeCell ref="Q5:T5"/>
    <mergeCell ref="Q31:T31"/>
    <mergeCell ref="B55:T55"/>
    <mergeCell ref="B57:E57"/>
    <mergeCell ref="G57:J57"/>
    <mergeCell ref="L57:O57"/>
    <mergeCell ref="Q57:T57"/>
    <mergeCell ref="B81:T81"/>
    <mergeCell ref="B137:E137"/>
    <mergeCell ref="G137:J137"/>
    <mergeCell ref="L137:O137"/>
    <mergeCell ref="B110:E110"/>
    <mergeCell ref="G110:J110"/>
    <mergeCell ref="L110:O110"/>
    <mergeCell ref="Q110:T110"/>
    <mergeCell ref="B135:T135"/>
    <mergeCell ref="Q137:T137"/>
    <mergeCell ref="B108:T108"/>
    <mergeCell ref="B83:E83"/>
    <mergeCell ref="G83:J83"/>
    <mergeCell ref="L83:O83"/>
    <mergeCell ref="Q83:T8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2">
    <tabColor rgb="FF002060"/>
  </sheetPr>
  <dimension ref="A1:BS483"/>
  <sheetViews>
    <sheetView zoomScale="112" zoomScaleNormal="112" workbookViewId="0">
      <pane xSplit="1" ySplit="4" topLeftCell="Q5" activePane="bottomRight" state="frozen"/>
      <selection pane="topRight" activeCell="B1" sqref="B1"/>
      <selection pane="bottomLeft" activeCell="A5" sqref="A5"/>
      <selection pane="bottomRight" activeCell="Q1" sqref="Q1"/>
    </sheetView>
  </sheetViews>
  <sheetFormatPr defaultColWidth="9.140625" defaultRowHeight="15" customHeight="1"/>
  <cols>
    <col min="1" max="1" width="25.28515625" style="51" customWidth="1"/>
    <col min="2" max="2" width="3.28515625" style="150" hidden="1" customWidth="1"/>
    <col min="3" max="3" width="5.7109375" style="150" customWidth="1"/>
    <col min="4" max="4" width="4.5703125" style="150" customWidth="1"/>
    <col min="5" max="5" width="0.140625" style="150" customWidth="1"/>
    <col min="6" max="6" width="3.85546875" style="150" customWidth="1"/>
    <col min="7" max="9" width="4.140625" style="150" customWidth="1"/>
    <col min="10" max="11" width="6.42578125" style="150" customWidth="1"/>
    <col min="12" max="12" width="6.140625" style="150" customWidth="1"/>
    <col min="13" max="13" width="5.85546875" style="150" customWidth="1"/>
    <col min="14" max="14" width="4.28515625" style="150" customWidth="1"/>
    <col min="15" max="18" width="4.140625" style="150" customWidth="1"/>
    <col min="19" max="21" width="5.5703125" style="150" customWidth="1"/>
    <col min="22" max="22" width="5.28515625" style="150" customWidth="1"/>
    <col min="23" max="23" width="6.85546875" style="150" hidden="1" customWidth="1"/>
    <col min="24" max="24" width="4.85546875" style="150" hidden="1" customWidth="1"/>
    <col min="25" max="25" width="0.140625" style="150" hidden="1" customWidth="1"/>
    <col min="26" max="26" width="5.140625" style="150" hidden="1" customWidth="1"/>
    <col min="27" max="28" width="4.85546875" style="150" hidden="1" customWidth="1"/>
    <col min="29" max="29" width="0.140625" style="150" hidden="1" customWidth="1"/>
    <col min="30" max="30" width="8.5703125" style="150" hidden="1" customWidth="1"/>
    <col min="31" max="32" width="4.28515625" style="150" hidden="1" customWidth="1"/>
    <col min="33" max="33" width="3.85546875" style="150" customWidth="1"/>
    <col min="34" max="34" width="4.28515625" style="150" customWidth="1"/>
    <col min="35" max="35" width="4.7109375" style="150" customWidth="1"/>
    <col min="36" max="36" width="4.140625" style="150" customWidth="1"/>
    <col min="37" max="37" width="4.28515625" style="150" customWidth="1"/>
    <col min="38" max="40" width="4.140625" style="150" customWidth="1"/>
    <col min="41" max="41" width="3.85546875" style="150" customWidth="1"/>
    <col min="42" max="42" width="4.140625" style="150" customWidth="1"/>
    <col min="43" max="43" width="6.140625" style="150" customWidth="1"/>
    <col min="44" max="45" width="5.42578125" style="150" customWidth="1"/>
    <col min="46" max="46" width="5.5703125" style="150" customWidth="1"/>
    <col min="47" max="47" width="3.85546875" style="150" customWidth="1"/>
    <col min="48" max="48" width="3.7109375" style="150" customWidth="1"/>
    <col min="49" max="49" width="5.42578125" style="150" customWidth="1"/>
    <col min="50" max="50" width="7.140625" style="150" bestFit="1" customWidth="1"/>
    <col min="51" max="53" width="5.7109375" style="150" customWidth="1"/>
    <col min="54" max="54" width="4" style="150" customWidth="1"/>
    <col min="55" max="57" width="5.7109375" style="150" customWidth="1"/>
    <col min="58" max="59" width="9.140625" style="51"/>
    <col min="60" max="60" width="9.140625" style="132"/>
    <col min="61" max="65" width="9.140625" style="51"/>
    <col min="66" max="66" width="9.140625" style="132"/>
    <col min="67" max="16384" width="9.140625" style="51"/>
  </cols>
  <sheetData>
    <row r="1" spans="1:71" ht="20.25" customHeight="1">
      <c r="A1" s="190" t="s">
        <v>470</v>
      </c>
      <c r="B1" s="171"/>
      <c r="C1" s="171"/>
      <c r="D1" s="242" t="s">
        <v>1128</v>
      </c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  <c r="P1" s="171"/>
      <c r="Q1" s="171"/>
      <c r="R1" s="171"/>
      <c r="S1" s="171"/>
      <c r="T1" s="171"/>
      <c r="AT1" s="170"/>
      <c r="AU1" s="171"/>
      <c r="AV1" s="171"/>
      <c r="AW1" s="170"/>
      <c r="AX1" s="170"/>
      <c r="AY1" s="171"/>
      <c r="AZ1" s="171"/>
      <c r="BA1" s="171"/>
      <c r="BC1" s="171"/>
      <c r="BD1" s="171"/>
      <c r="BE1" s="171"/>
      <c r="BF1" s="107"/>
      <c r="BG1" s="107"/>
      <c r="BH1" s="165"/>
      <c r="BI1" s="107"/>
      <c r="BJ1" s="107"/>
      <c r="BK1" s="107"/>
      <c r="BL1" s="107"/>
    </row>
    <row r="2" spans="1:71" ht="15" customHeight="1">
      <c r="A2" s="121"/>
      <c r="B2" s="145"/>
      <c r="C2" s="145"/>
      <c r="D2" s="145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  <c r="R2" s="171"/>
      <c r="S2" s="171"/>
      <c r="T2" s="171"/>
      <c r="U2" s="171"/>
      <c r="V2" s="171"/>
      <c r="W2" s="171"/>
      <c r="X2" s="171"/>
      <c r="Y2" s="171"/>
      <c r="Z2" s="171"/>
      <c r="AA2" s="171"/>
      <c r="AB2" s="171"/>
      <c r="AC2" s="171"/>
      <c r="AD2" s="170"/>
      <c r="AE2" s="170"/>
      <c r="AF2" s="171"/>
      <c r="AG2" s="171"/>
      <c r="AH2" s="171"/>
      <c r="AI2" s="171"/>
      <c r="AJ2" s="170"/>
      <c r="AK2" s="171"/>
      <c r="AL2" s="171"/>
      <c r="AM2" s="171"/>
      <c r="AN2" s="171"/>
      <c r="AO2" s="170"/>
      <c r="AP2" s="171"/>
      <c r="AQ2" s="171"/>
      <c r="AR2" s="171"/>
      <c r="AS2" s="170"/>
      <c r="AT2" s="170"/>
      <c r="AU2" s="171"/>
      <c r="AV2" s="171"/>
      <c r="AW2" s="170"/>
      <c r="AX2" s="170"/>
      <c r="AY2" s="171"/>
      <c r="AZ2" s="171"/>
      <c r="BA2" s="171"/>
      <c r="BC2" s="171"/>
      <c r="BD2" s="171"/>
      <c r="BE2" s="171"/>
      <c r="BF2" s="109"/>
      <c r="BG2" s="109"/>
      <c r="BH2" s="170"/>
      <c r="BI2" s="109"/>
      <c r="BJ2" s="109"/>
      <c r="BK2" s="107"/>
      <c r="BL2" s="107"/>
    </row>
    <row r="3" spans="1:71" s="102" customFormat="1" ht="15.75" customHeight="1">
      <c r="A3" s="122"/>
      <c r="B3" s="133"/>
      <c r="C3" s="133"/>
      <c r="D3" s="133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134"/>
      <c r="S3" s="134"/>
      <c r="T3" s="134"/>
      <c r="U3" s="134"/>
      <c r="V3" s="134"/>
      <c r="W3" s="134"/>
      <c r="X3" s="134"/>
      <c r="Y3" s="134"/>
      <c r="Z3" s="134"/>
      <c r="AA3" s="134"/>
      <c r="AB3" s="134"/>
      <c r="AC3" s="134"/>
      <c r="AD3" s="151" t="s">
        <v>25</v>
      </c>
      <c r="AE3" s="135"/>
      <c r="AF3" s="135"/>
      <c r="AG3" s="320"/>
      <c r="AH3" s="135"/>
      <c r="AI3" s="320" t="s">
        <v>471</v>
      </c>
      <c r="AJ3" s="135"/>
      <c r="AK3" s="135"/>
      <c r="AL3" s="135"/>
      <c r="AM3" s="135"/>
      <c r="AN3" s="135"/>
      <c r="AO3" s="300"/>
      <c r="AP3" s="135"/>
      <c r="AQ3" s="218"/>
      <c r="AR3" s="321" t="s">
        <v>730</v>
      </c>
      <c r="AS3" s="218"/>
      <c r="AT3" s="135" t="s">
        <v>25</v>
      </c>
      <c r="AU3" s="300"/>
      <c r="AW3" s="322"/>
      <c r="AX3" s="321" t="s">
        <v>1725</v>
      </c>
      <c r="AY3" s="218"/>
      <c r="AZ3" s="135"/>
      <c r="BG3" s="134"/>
      <c r="BH3" s="151"/>
      <c r="BI3" s="134"/>
      <c r="BJ3" s="134"/>
      <c r="BK3" s="108"/>
      <c r="BL3" s="108"/>
    </row>
    <row r="4" spans="1:71" s="50" customFormat="1" ht="15.75" customHeight="1">
      <c r="A4" s="50" t="s">
        <v>512</v>
      </c>
      <c r="B4" s="50" t="s">
        <v>1194</v>
      </c>
      <c r="C4" s="49" t="s">
        <v>0</v>
      </c>
      <c r="D4" s="50" t="s">
        <v>1</v>
      </c>
      <c r="E4" s="50" t="s">
        <v>2</v>
      </c>
      <c r="F4" s="289" t="s">
        <v>3</v>
      </c>
      <c r="G4" s="49" t="s">
        <v>4</v>
      </c>
      <c r="H4" s="49" t="s">
        <v>5</v>
      </c>
      <c r="I4" s="49" t="s">
        <v>6</v>
      </c>
      <c r="J4" s="49" t="s">
        <v>882</v>
      </c>
      <c r="K4" s="49" t="s">
        <v>7</v>
      </c>
      <c r="L4" s="49" t="s">
        <v>8</v>
      </c>
      <c r="M4" s="49" t="s">
        <v>9</v>
      </c>
      <c r="N4" s="49" t="s">
        <v>10</v>
      </c>
      <c r="O4" s="49" t="s">
        <v>11</v>
      </c>
      <c r="P4" s="49" t="s">
        <v>12</v>
      </c>
      <c r="Q4" s="49" t="s">
        <v>13</v>
      </c>
      <c r="R4" s="49" t="s">
        <v>14</v>
      </c>
      <c r="S4" s="49" t="s">
        <v>15</v>
      </c>
      <c r="T4" s="49" t="s">
        <v>16</v>
      </c>
      <c r="U4" s="49" t="s">
        <v>17</v>
      </c>
      <c r="V4" s="49" t="s">
        <v>18</v>
      </c>
      <c r="W4" s="49" t="s">
        <v>1195</v>
      </c>
      <c r="X4" s="49" t="s">
        <v>19</v>
      </c>
      <c r="Y4" s="49" t="s">
        <v>20</v>
      </c>
      <c r="Z4" s="49" t="s">
        <v>21</v>
      </c>
      <c r="AA4" s="49" t="s">
        <v>1196</v>
      </c>
      <c r="AB4" s="49" t="s">
        <v>22</v>
      </c>
      <c r="AC4" s="49" t="s">
        <v>23</v>
      </c>
      <c r="AD4" s="49" t="s">
        <v>24</v>
      </c>
      <c r="AE4" s="49" t="s">
        <v>1197</v>
      </c>
      <c r="AF4" s="290"/>
      <c r="AG4" s="291" t="s">
        <v>26</v>
      </c>
      <c r="AH4" s="291" t="s">
        <v>27</v>
      </c>
      <c r="AI4" s="291" t="s">
        <v>12</v>
      </c>
      <c r="AJ4" s="291" t="s">
        <v>13</v>
      </c>
      <c r="AK4" s="291" t="s">
        <v>28</v>
      </c>
      <c r="AL4" s="291" t="s">
        <v>29</v>
      </c>
      <c r="AM4" s="291" t="s">
        <v>30</v>
      </c>
      <c r="AN4" s="291" t="s">
        <v>31</v>
      </c>
      <c r="AO4" s="290"/>
      <c r="AP4" s="323" t="s">
        <v>6</v>
      </c>
      <c r="AQ4" s="324" t="s">
        <v>1198</v>
      </c>
      <c r="AR4" s="323" t="s">
        <v>7</v>
      </c>
      <c r="AS4" s="323" t="s">
        <v>8</v>
      </c>
      <c r="AT4" s="323" t="s">
        <v>9</v>
      </c>
      <c r="AU4" s="290"/>
      <c r="AV4" s="323" t="s">
        <v>6</v>
      </c>
      <c r="AW4" s="324" t="s">
        <v>1198</v>
      </c>
      <c r="AX4" s="323" t="s">
        <v>7</v>
      </c>
      <c r="AY4" s="323" t="s">
        <v>8</v>
      </c>
      <c r="AZ4" s="323" t="s">
        <v>9</v>
      </c>
      <c r="BB4" s="55"/>
    </row>
    <row r="5" spans="1:71" s="106" customFormat="1" ht="15" customHeight="1">
      <c r="A5" s="147" t="s">
        <v>467</v>
      </c>
      <c r="B5" s="148"/>
      <c r="C5" s="148"/>
      <c r="D5" s="148"/>
      <c r="E5" s="138"/>
      <c r="F5" s="138"/>
      <c r="G5" s="138"/>
      <c r="H5" s="138"/>
      <c r="I5" s="138"/>
      <c r="J5" s="138"/>
      <c r="K5" s="138"/>
      <c r="L5" s="138"/>
      <c r="M5" s="138"/>
      <c r="N5" s="138"/>
      <c r="O5" s="138"/>
      <c r="P5" s="138"/>
      <c r="Q5" s="138"/>
      <c r="R5" s="138"/>
      <c r="S5" s="138"/>
      <c r="T5" s="138"/>
      <c r="U5" s="138"/>
      <c r="V5" s="138"/>
      <c r="W5" s="138"/>
      <c r="X5" s="138"/>
      <c r="Y5" s="138"/>
      <c r="Z5" s="138"/>
      <c r="AA5" s="138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  <c r="AN5" s="138"/>
      <c r="AO5" s="138"/>
      <c r="AP5" s="138"/>
      <c r="AQ5" s="138"/>
      <c r="AR5" s="138"/>
      <c r="AS5" s="138"/>
      <c r="AT5" s="138"/>
      <c r="AU5" s="138"/>
      <c r="AV5" s="138"/>
      <c r="AW5" s="138"/>
      <c r="AX5" s="138"/>
      <c r="AY5" s="138"/>
      <c r="AZ5" s="138"/>
      <c r="BA5" s="138"/>
      <c r="BB5" s="148"/>
      <c r="BC5" s="138"/>
      <c r="BD5" s="138"/>
      <c r="BE5" s="138"/>
      <c r="BF5" s="138"/>
      <c r="BG5" s="138"/>
      <c r="BH5" s="138"/>
      <c r="BI5" s="138"/>
      <c r="BJ5" s="138"/>
      <c r="BK5" s="137"/>
      <c r="BL5" s="137"/>
    </row>
    <row r="6" spans="1:71" ht="15" customHeight="1">
      <c r="A6" s="122"/>
      <c r="B6" s="133"/>
      <c r="C6" s="133"/>
      <c r="D6" s="133"/>
      <c r="E6" s="134"/>
      <c r="F6" s="134"/>
      <c r="G6" s="134"/>
      <c r="H6" s="134"/>
      <c r="I6" s="134"/>
      <c r="J6" s="134"/>
      <c r="K6" s="134"/>
      <c r="L6" s="134"/>
      <c r="M6" s="134"/>
      <c r="N6" s="134"/>
      <c r="O6" s="134"/>
      <c r="P6" s="134"/>
      <c r="Q6" s="134"/>
      <c r="R6" s="134"/>
      <c r="S6" s="134"/>
      <c r="T6" s="134"/>
      <c r="U6" s="134"/>
      <c r="V6" s="134"/>
      <c r="W6" s="134"/>
      <c r="X6" s="134"/>
      <c r="Y6" s="134"/>
      <c r="Z6" s="134"/>
      <c r="AA6" s="134"/>
      <c r="AB6" s="134"/>
      <c r="AC6" s="134"/>
      <c r="AD6" s="151"/>
      <c r="AE6" s="151"/>
      <c r="AF6" s="134"/>
      <c r="AG6" s="134"/>
      <c r="AH6" s="134"/>
      <c r="AI6" s="134"/>
      <c r="AJ6" s="151"/>
      <c r="AK6" s="134"/>
      <c r="AL6" s="134"/>
      <c r="AM6" s="134"/>
      <c r="AN6" s="134"/>
      <c r="AO6" s="151"/>
      <c r="AP6" s="325"/>
      <c r="AQ6" s="325"/>
      <c r="AR6" s="325"/>
      <c r="AS6" s="326"/>
      <c r="AT6" s="326"/>
      <c r="AU6" s="325"/>
      <c r="AV6" s="325"/>
      <c r="AW6" s="326"/>
      <c r="AX6" s="326"/>
      <c r="AY6" s="325"/>
      <c r="AZ6" s="325"/>
      <c r="BA6" s="134"/>
      <c r="BB6" s="135"/>
      <c r="BC6" s="171"/>
      <c r="BD6" s="171"/>
      <c r="BE6" s="171"/>
      <c r="BF6" s="109"/>
      <c r="BG6" s="109"/>
      <c r="BH6" s="170"/>
      <c r="BI6" s="109"/>
      <c r="BJ6" s="109"/>
      <c r="BK6" s="107"/>
      <c r="BL6" s="107"/>
    </row>
    <row r="7" spans="1:71" ht="15" customHeight="1">
      <c r="A7" s="116" t="s">
        <v>446</v>
      </c>
      <c r="B7" s="156"/>
      <c r="C7" s="156"/>
      <c r="D7" s="156"/>
      <c r="E7" s="171"/>
      <c r="F7" s="171"/>
      <c r="G7" s="171"/>
      <c r="H7" s="171"/>
      <c r="I7" s="171"/>
      <c r="J7" s="171"/>
      <c r="K7" s="171"/>
      <c r="L7" s="171"/>
      <c r="M7" s="171"/>
      <c r="N7" s="171"/>
      <c r="O7" s="171"/>
      <c r="P7" s="171"/>
      <c r="Q7" s="171"/>
      <c r="R7" s="171"/>
      <c r="S7" s="171"/>
      <c r="T7" s="171"/>
      <c r="U7" s="171"/>
      <c r="V7" s="171"/>
      <c r="W7" s="171"/>
      <c r="X7" s="171"/>
      <c r="Y7" s="171"/>
      <c r="Z7" s="171"/>
      <c r="AA7" s="171"/>
      <c r="AB7" s="171"/>
      <c r="AC7" s="171"/>
      <c r="AD7" s="170"/>
      <c r="AE7" s="170"/>
      <c r="AF7" s="171"/>
      <c r="AG7" s="171"/>
      <c r="AH7" s="171"/>
      <c r="AI7" s="171"/>
      <c r="AJ7" s="170"/>
      <c r="AK7" s="171"/>
      <c r="AL7" s="171"/>
      <c r="AM7" s="171"/>
      <c r="AN7" s="171"/>
      <c r="AO7" s="170"/>
      <c r="AP7" s="49"/>
      <c r="AQ7" s="49"/>
      <c r="AR7" s="49"/>
      <c r="AS7" s="49"/>
      <c r="AT7" s="84"/>
      <c r="AU7" s="49"/>
      <c r="AV7" s="49"/>
      <c r="AW7" s="84"/>
      <c r="AX7" s="84"/>
      <c r="AY7" s="49"/>
      <c r="AZ7" s="49"/>
      <c r="BA7" s="171"/>
      <c r="BC7" s="171"/>
      <c r="BD7" s="171"/>
      <c r="BE7" s="171"/>
      <c r="BF7" s="107"/>
      <c r="BG7" s="107"/>
      <c r="BH7" s="165"/>
      <c r="BI7" s="107"/>
      <c r="BJ7" s="107"/>
      <c r="BK7" s="107"/>
      <c r="BL7" s="107"/>
    </row>
    <row r="8" spans="1:71" ht="15" customHeight="1">
      <c r="A8" s="233" t="s">
        <v>32</v>
      </c>
      <c r="B8" s="234"/>
      <c r="C8" s="241"/>
      <c r="D8" s="234"/>
      <c r="E8" s="234"/>
      <c r="F8" s="241"/>
      <c r="G8" s="241"/>
      <c r="H8" s="241"/>
      <c r="I8" s="241"/>
      <c r="J8" s="241"/>
      <c r="K8" s="241"/>
      <c r="L8" s="241"/>
      <c r="M8" s="241"/>
      <c r="N8" s="241"/>
      <c r="O8" s="241"/>
      <c r="P8" s="241"/>
      <c r="Q8" s="241"/>
      <c r="R8" s="241"/>
      <c r="S8" s="167"/>
      <c r="T8" s="167"/>
      <c r="U8" s="167"/>
      <c r="V8" s="167"/>
      <c r="W8" s="236"/>
      <c r="X8" s="241"/>
      <c r="Y8" s="241"/>
      <c r="Z8" s="241"/>
      <c r="AA8" s="241"/>
      <c r="AB8" s="241"/>
      <c r="AC8" s="241"/>
      <c r="AD8" s="236"/>
      <c r="AE8" s="164"/>
      <c r="AF8" s="241"/>
      <c r="AG8" s="241"/>
      <c r="AH8" s="241"/>
      <c r="AI8" s="241"/>
      <c r="AJ8" s="164"/>
      <c r="AK8" s="241"/>
      <c r="AL8" s="241"/>
      <c r="AM8" s="241"/>
      <c r="AN8" s="241"/>
      <c r="AO8" s="241"/>
      <c r="AP8" s="327"/>
      <c r="AQ8" s="327"/>
      <c r="AR8" s="327"/>
      <c r="AS8" s="327"/>
      <c r="AT8" s="327"/>
      <c r="AU8" s="327"/>
      <c r="AV8" s="327"/>
      <c r="AW8" s="328"/>
      <c r="AX8" s="328"/>
      <c r="AY8" s="329"/>
      <c r="AZ8" s="329"/>
      <c r="BA8" s="167"/>
      <c r="BB8" s="284"/>
      <c r="BC8" s="167"/>
      <c r="BD8" s="167"/>
      <c r="BE8" s="167"/>
      <c r="BF8" s="169"/>
      <c r="BG8" s="169"/>
      <c r="BH8" s="165"/>
      <c r="BI8" s="169"/>
      <c r="BJ8" s="169"/>
      <c r="BK8" s="169"/>
      <c r="BL8" s="169"/>
      <c r="BM8" s="132"/>
      <c r="BO8" s="132"/>
      <c r="BP8" s="132"/>
      <c r="BQ8" s="132"/>
      <c r="BR8" s="132"/>
    </row>
    <row r="9" spans="1:71" s="50" customFormat="1" ht="15.75" thickBot="1">
      <c r="A9" s="50" t="s">
        <v>641</v>
      </c>
      <c r="B9" s="50" t="s">
        <v>1199</v>
      </c>
      <c r="C9" s="49">
        <v>24</v>
      </c>
      <c r="D9" s="50" t="s">
        <v>97</v>
      </c>
      <c r="E9" s="50" t="s">
        <v>43</v>
      </c>
      <c r="F9" s="49" t="s">
        <v>10</v>
      </c>
      <c r="G9" s="49">
        <v>145</v>
      </c>
      <c r="H9" s="49">
        <v>508</v>
      </c>
      <c r="I9" s="49">
        <v>469</v>
      </c>
      <c r="J9" s="292">
        <v>0.27300000000000002</v>
      </c>
      <c r="K9" s="292">
        <v>0.317</v>
      </c>
      <c r="L9" s="292">
        <v>0.48</v>
      </c>
      <c r="M9" s="292">
        <v>0.79600000000000004</v>
      </c>
      <c r="N9" s="49">
        <v>75</v>
      </c>
      <c r="O9" s="49">
        <v>128</v>
      </c>
      <c r="P9" s="49">
        <v>24</v>
      </c>
      <c r="Q9" s="49">
        <v>2</v>
      </c>
      <c r="R9" s="49">
        <v>23</v>
      </c>
      <c r="S9" s="49">
        <v>75</v>
      </c>
      <c r="T9" s="49">
        <v>10</v>
      </c>
      <c r="U9" s="49">
        <v>3</v>
      </c>
      <c r="V9" s="49">
        <v>30</v>
      </c>
      <c r="W9" s="49">
        <v>144</v>
      </c>
      <c r="X9" s="49">
        <v>103</v>
      </c>
      <c r="Y9" s="49">
        <v>225</v>
      </c>
      <c r="Z9" s="49">
        <v>10</v>
      </c>
      <c r="AA9" s="49">
        <v>1</v>
      </c>
      <c r="AB9" s="49">
        <v>6</v>
      </c>
      <c r="AC9" s="49">
        <v>2</v>
      </c>
      <c r="AD9" s="49">
        <v>15</v>
      </c>
      <c r="AE9" s="293" t="s">
        <v>1200</v>
      </c>
      <c r="AF9" s="294"/>
      <c r="AG9" s="49">
        <v>0</v>
      </c>
      <c r="AH9" s="49">
        <v>4</v>
      </c>
      <c r="AI9" s="49">
        <v>80</v>
      </c>
      <c r="AJ9" s="49">
        <v>8</v>
      </c>
      <c r="AK9" s="49">
        <v>73</v>
      </c>
      <c r="AL9" s="49">
        <v>0</v>
      </c>
      <c r="AM9" s="49">
        <v>0</v>
      </c>
      <c r="AN9" s="49">
        <v>1</v>
      </c>
      <c r="AO9" s="294"/>
      <c r="AP9" s="330">
        <v>124</v>
      </c>
      <c r="AQ9" s="331">
        <v>0.315</v>
      </c>
      <c r="AR9" s="331">
        <v>0.35299999999999998</v>
      </c>
      <c r="AS9" s="331">
        <v>0.58099999999999996</v>
      </c>
      <c r="AT9" s="331">
        <v>0.93400000000000005</v>
      </c>
      <c r="AU9" s="294"/>
      <c r="AV9" s="332">
        <v>345</v>
      </c>
      <c r="AW9" s="331">
        <v>0.25800000000000001</v>
      </c>
      <c r="AX9" s="331">
        <v>0.30399999999999999</v>
      </c>
      <c r="AY9" s="331">
        <v>0.443</v>
      </c>
      <c r="AZ9" s="331">
        <v>0.747</v>
      </c>
    </row>
    <row r="10" spans="1:71" s="253" customFormat="1">
      <c r="A10" s="287" t="s">
        <v>1091</v>
      </c>
      <c r="B10" s="152"/>
      <c r="C10" s="152"/>
      <c r="D10" s="152"/>
      <c r="E10" s="152"/>
      <c r="F10" s="152"/>
      <c r="G10" s="152"/>
      <c r="H10" s="152"/>
      <c r="I10" s="152"/>
      <c r="J10" s="152"/>
      <c r="K10" s="152"/>
      <c r="L10" s="152"/>
      <c r="M10" s="152"/>
      <c r="N10" s="152"/>
      <c r="O10" s="152"/>
      <c r="P10" s="152"/>
      <c r="Q10" s="152"/>
      <c r="R10" s="152"/>
      <c r="S10" s="153"/>
      <c r="T10" s="153"/>
      <c r="U10" s="153"/>
      <c r="V10" s="153"/>
      <c r="W10" s="244"/>
      <c r="X10" s="152"/>
      <c r="Y10" s="152"/>
      <c r="Z10" s="152"/>
      <c r="AA10" s="152"/>
      <c r="AB10" s="152"/>
      <c r="AC10" s="152"/>
      <c r="AD10" s="244"/>
      <c r="AE10" s="259"/>
      <c r="AF10" s="152"/>
      <c r="AG10" s="152"/>
      <c r="AH10" s="152"/>
      <c r="AI10" s="152"/>
      <c r="AJ10" s="155"/>
      <c r="AK10" s="155"/>
      <c r="AL10" s="152"/>
      <c r="AM10" s="152"/>
      <c r="AN10" s="152"/>
      <c r="AO10" s="245"/>
      <c r="AP10" s="49"/>
      <c r="AQ10" s="49"/>
      <c r="AR10" s="49"/>
      <c r="AS10" s="49"/>
      <c r="AT10" s="49"/>
      <c r="AU10" s="290"/>
      <c r="AV10" s="49"/>
      <c r="AW10" s="84"/>
      <c r="AX10" s="84"/>
      <c r="AY10" s="292"/>
      <c r="AZ10" s="292"/>
      <c r="BA10" s="153"/>
      <c r="BB10" s="154"/>
      <c r="BC10" s="153"/>
      <c r="BD10" s="153"/>
      <c r="BE10" s="153"/>
      <c r="BF10" s="252"/>
      <c r="BG10" s="252"/>
      <c r="BH10" s="252"/>
      <c r="BI10" s="252"/>
      <c r="BJ10" s="252"/>
      <c r="BK10" s="252"/>
      <c r="BL10" s="252"/>
      <c r="BM10" s="252"/>
      <c r="BN10" s="252"/>
      <c r="BO10" s="252"/>
      <c r="BP10" s="252"/>
      <c r="BQ10" s="252"/>
      <c r="BR10" s="252"/>
      <c r="BS10" s="252"/>
    </row>
    <row r="11" spans="1:71" s="50" customFormat="1" ht="15.75" thickBot="1">
      <c r="A11" s="50" t="s">
        <v>39</v>
      </c>
      <c r="B11" s="50" t="s">
        <v>1201</v>
      </c>
      <c r="C11" s="49">
        <v>30</v>
      </c>
      <c r="D11" s="50" t="s">
        <v>40</v>
      </c>
      <c r="E11" s="50" t="s">
        <v>34</v>
      </c>
      <c r="F11" s="49" t="s">
        <v>10</v>
      </c>
      <c r="G11" s="49">
        <v>162</v>
      </c>
      <c r="H11" s="49">
        <v>629</v>
      </c>
      <c r="I11" s="49">
        <v>599</v>
      </c>
      <c r="J11" s="292">
        <v>0.25</v>
      </c>
      <c r="K11" s="292">
        <v>0.27200000000000002</v>
      </c>
      <c r="L11" s="292">
        <v>0.35699999999999998</v>
      </c>
      <c r="M11" s="292">
        <v>0.629</v>
      </c>
      <c r="N11" s="49">
        <v>71</v>
      </c>
      <c r="O11" s="49">
        <v>150</v>
      </c>
      <c r="P11" s="49">
        <v>36</v>
      </c>
      <c r="Q11" s="49">
        <v>5</v>
      </c>
      <c r="R11" s="49">
        <v>6</v>
      </c>
      <c r="S11" s="49">
        <v>54</v>
      </c>
      <c r="T11" s="49">
        <v>4</v>
      </c>
      <c r="U11" s="49">
        <v>7</v>
      </c>
      <c r="V11" s="49">
        <v>15</v>
      </c>
      <c r="W11" s="49">
        <v>102</v>
      </c>
      <c r="X11" s="49">
        <v>65</v>
      </c>
      <c r="Y11" s="49">
        <v>214</v>
      </c>
      <c r="Z11" s="49">
        <v>14</v>
      </c>
      <c r="AA11" s="49">
        <v>4</v>
      </c>
      <c r="AB11" s="49">
        <v>7</v>
      </c>
      <c r="AC11" s="49">
        <v>4</v>
      </c>
      <c r="AD11" s="49">
        <v>1</v>
      </c>
      <c r="AE11" s="293" t="s">
        <v>885</v>
      </c>
      <c r="AF11" s="294"/>
      <c r="AG11" s="49">
        <v>0</v>
      </c>
      <c r="AH11" s="49">
        <v>0</v>
      </c>
      <c r="AI11" s="49">
        <v>0</v>
      </c>
      <c r="AJ11" s="49">
        <v>0</v>
      </c>
      <c r="AK11" s="49">
        <v>162</v>
      </c>
      <c r="AL11" s="49">
        <v>0</v>
      </c>
      <c r="AM11" s="49">
        <v>0</v>
      </c>
      <c r="AN11" s="49">
        <v>0</v>
      </c>
      <c r="AO11" s="294"/>
      <c r="AP11" s="330">
        <v>134</v>
      </c>
      <c r="AQ11" s="331">
        <v>0.27600000000000002</v>
      </c>
      <c r="AR11" s="331">
        <v>0.31</v>
      </c>
      <c r="AS11" s="331">
        <v>0.41</v>
      </c>
      <c r="AT11" s="331">
        <v>0.72</v>
      </c>
      <c r="AU11" s="294"/>
      <c r="AV11" s="332">
        <v>465</v>
      </c>
      <c r="AW11" s="331">
        <v>0.24299999999999999</v>
      </c>
      <c r="AX11" s="331">
        <v>0.26</v>
      </c>
      <c r="AY11" s="331">
        <v>0.34200000000000003</v>
      </c>
      <c r="AZ11" s="331">
        <v>0.60199999999999998</v>
      </c>
    </row>
    <row r="12" spans="1:71" s="50" customFormat="1" ht="15.75" thickBot="1">
      <c r="A12" s="50" t="s">
        <v>41</v>
      </c>
      <c r="B12" s="50" t="s">
        <v>1202</v>
      </c>
      <c r="C12" s="49">
        <v>25</v>
      </c>
      <c r="D12" s="50" t="s">
        <v>42</v>
      </c>
      <c r="E12" s="50" t="s">
        <v>43</v>
      </c>
      <c r="F12" s="49" t="s">
        <v>10</v>
      </c>
      <c r="G12" s="49">
        <v>110</v>
      </c>
      <c r="H12" s="49">
        <v>362</v>
      </c>
      <c r="I12" s="49">
        <v>336</v>
      </c>
      <c r="J12" s="292">
        <v>0.27100000000000002</v>
      </c>
      <c r="K12" s="292">
        <v>0.307</v>
      </c>
      <c r="L12" s="292">
        <v>0.48799999999999999</v>
      </c>
      <c r="M12" s="292">
        <v>0.79500000000000004</v>
      </c>
      <c r="N12" s="49">
        <v>42</v>
      </c>
      <c r="O12" s="49">
        <v>91</v>
      </c>
      <c r="P12" s="49">
        <v>17</v>
      </c>
      <c r="Q12" s="49">
        <v>1</v>
      </c>
      <c r="R12" s="49">
        <v>18</v>
      </c>
      <c r="S12" s="49">
        <v>52</v>
      </c>
      <c r="T12" s="49">
        <v>1</v>
      </c>
      <c r="U12" s="49">
        <v>1</v>
      </c>
      <c r="V12" s="49">
        <v>17</v>
      </c>
      <c r="W12" s="49">
        <v>54</v>
      </c>
      <c r="X12" s="49">
        <v>106</v>
      </c>
      <c r="Y12" s="49">
        <v>164</v>
      </c>
      <c r="Z12" s="49">
        <v>14</v>
      </c>
      <c r="AA12" s="49">
        <v>3</v>
      </c>
      <c r="AB12" s="49">
        <v>0</v>
      </c>
      <c r="AC12" s="49">
        <v>6</v>
      </c>
      <c r="AD12" s="49">
        <v>1</v>
      </c>
      <c r="AE12" s="293" t="s">
        <v>918</v>
      </c>
      <c r="AF12" s="294"/>
      <c r="AG12" s="49">
        <v>0</v>
      </c>
      <c r="AH12" s="49">
        <v>29</v>
      </c>
      <c r="AI12" s="49">
        <v>12</v>
      </c>
      <c r="AJ12" s="49">
        <v>55</v>
      </c>
      <c r="AK12" s="49">
        <v>0</v>
      </c>
      <c r="AL12" s="49">
        <v>0</v>
      </c>
      <c r="AM12" s="49">
        <v>0</v>
      </c>
      <c r="AN12" s="49">
        <v>0</v>
      </c>
      <c r="AO12" s="294"/>
      <c r="AP12" s="330">
        <v>103</v>
      </c>
      <c r="AQ12" s="331">
        <v>0.29099999999999998</v>
      </c>
      <c r="AR12" s="331">
        <v>0.309</v>
      </c>
      <c r="AS12" s="331">
        <v>0.55300000000000005</v>
      </c>
      <c r="AT12" s="331">
        <v>0.86199999999999999</v>
      </c>
      <c r="AU12" s="294"/>
      <c r="AV12" s="332">
        <v>233</v>
      </c>
      <c r="AW12" s="331">
        <v>0.26200000000000001</v>
      </c>
      <c r="AX12" s="331">
        <v>0.30599999999999999</v>
      </c>
      <c r="AY12" s="331">
        <v>0.45900000000000002</v>
      </c>
      <c r="AZ12" s="331">
        <v>0.76500000000000001</v>
      </c>
    </row>
    <row r="13" spans="1:71" s="50" customFormat="1" ht="15.75" thickBot="1">
      <c r="A13" s="50" t="s">
        <v>173</v>
      </c>
      <c r="B13" s="50" t="s">
        <v>1203</v>
      </c>
      <c r="C13" s="49">
        <v>31</v>
      </c>
      <c r="D13" s="50" t="s">
        <v>73</v>
      </c>
      <c r="E13" s="50" t="s">
        <v>34</v>
      </c>
      <c r="F13" s="49" t="s">
        <v>10</v>
      </c>
      <c r="G13" s="49">
        <v>105</v>
      </c>
      <c r="H13" s="49">
        <v>426</v>
      </c>
      <c r="I13" s="49">
        <v>368</v>
      </c>
      <c r="J13" s="292">
        <v>0.255</v>
      </c>
      <c r="K13" s="292">
        <v>0.34</v>
      </c>
      <c r="L13" s="292">
        <v>0.46200000000000002</v>
      </c>
      <c r="M13" s="292">
        <v>0.80200000000000005</v>
      </c>
      <c r="N13" s="49">
        <v>51</v>
      </c>
      <c r="O13" s="49">
        <v>94</v>
      </c>
      <c r="P13" s="49">
        <v>23</v>
      </c>
      <c r="Q13" s="49">
        <v>1</v>
      </c>
      <c r="R13" s="49">
        <v>17</v>
      </c>
      <c r="S13" s="49">
        <v>51</v>
      </c>
      <c r="T13" s="49">
        <v>13</v>
      </c>
      <c r="U13" s="49">
        <v>5</v>
      </c>
      <c r="V13" s="49">
        <v>31</v>
      </c>
      <c r="W13" s="49">
        <v>127</v>
      </c>
      <c r="X13" s="49">
        <v>106</v>
      </c>
      <c r="Y13" s="49">
        <v>170</v>
      </c>
      <c r="Z13" s="49">
        <v>3</v>
      </c>
      <c r="AA13" s="49">
        <v>19</v>
      </c>
      <c r="AB13" s="49">
        <v>3</v>
      </c>
      <c r="AC13" s="49">
        <v>5</v>
      </c>
      <c r="AD13" s="49">
        <v>0</v>
      </c>
      <c r="AE13" s="293" t="s">
        <v>928</v>
      </c>
      <c r="AF13" s="294"/>
      <c r="AG13" s="49">
        <v>0</v>
      </c>
      <c r="AH13" s="49">
        <v>0</v>
      </c>
      <c r="AI13" s="49">
        <v>0</v>
      </c>
      <c r="AJ13" s="49">
        <v>0</v>
      </c>
      <c r="AK13" s="49">
        <v>0</v>
      </c>
      <c r="AL13" s="49">
        <v>0</v>
      </c>
      <c r="AM13" s="49">
        <v>102</v>
      </c>
      <c r="AN13" s="49">
        <v>0</v>
      </c>
      <c r="AO13" s="294"/>
      <c r="AP13" s="330">
        <v>88</v>
      </c>
      <c r="AQ13" s="331">
        <v>0.22700000000000001</v>
      </c>
      <c r="AR13" s="331">
        <v>0.30399999999999999</v>
      </c>
      <c r="AS13" s="331">
        <v>0.34100000000000003</v>
      </c>
      <c r="AT13" s="331">
        <v>0.64500000000000002</v>
      </c>
      <c r="AU13" s="294"/>
      <c r="AV13" s="332">
        <v>280</v>
      </c>
      <c r="AW13" s="331">
        <v>0.26400000000000001</v>
      </c>
      <c r="AX13" s="331">
        <v>0.35199999999999998</v>
      </c>
      <c r="AY13" s="331">
        <v>0.5</v>
      </c>
      <c r="AZ13" s="331">
        <v>0.85199999999999998</v>
      </c>
    </row>
    <row r="14" spans="1:71" s="50" customFormat="1" ht="15.75" thickBot="1">
      <c r="A14" s="50" t="s">
        <v>779</v>
      </c>
      <c r="B14" s="50" t="s">
        <v>1204</v>
      </c>
      <c r="C14" s="49">
        <v>24</v>
      </c>
      <c r="D14" s="50" t="s">
        <v>132</v>
      </c>
      <c r="E14" s="50" t="s">
        <v>43</v>
      </c>
      <c r="F14" s="49" t="s">
        <v>10</v>
      </c>
      <c r="G14" s="49">
        <v>120</v>
      </c>
      <c r="H14" s="49">
        <v>417</v>
      </c>
      <c r="I14" s="49">
        <v>387</v>
      </c>
      <c r="J14" s="292">
        <v>0.214</v>
      </c>
      <c r="K14" s="292">
        <v>0.26200000000000001</v>
      </c>
      <c r="L14" s="292">
        <v>0.39800000000000002</v>
      </c>
      <c r="M14" s="292">
        <v>0.66</v>
      </c>
      <c r="N14" s="49">
        <v>36</v>
      </c>
      <c r="O14" s="49">
        <v>83</v>
      </c>
      <c r="P14" s="49">
        <v>17</v>
      </c>
      <c r="Q14" s="49">
        <v>0</v>
      </c>
      <c r="R14" s="49">
        <v>18</v>
      </c>
      <c r="S14" s="49">
        <v>55</v>
      </c>
      <c r="T14" s="49">
        <v>4</v>
      </c>
      <c r="U14" s="49">
        <v>1</v>
      </c>
      <c r="V14" s="49">
        <v>23</v>
      </c>
      <c r="W14" s="49">
        <v>122</v>
      </c>
      <c r="X14" s="49">
        <v>74</v>
      </c>
      <c r="Y14" s="49">
        <v>154</v>
      </c>
      <c r="Z14" s="49">
        <v>10</v>
      </c>
      <c r="AA14" s="49">
        <v>3</v>
      </c>
      <c r="AB14" s="49">
        <v>1</v>
      </c>
      <c r="AC14" s="49">
        <v>3</v>
      </c>
      <c r="AD14" s="49">
        <v>3</v>
      </c>
      <c r="AE14" s="293" t="s">
        <v>936</v>
      </c>
      <c r="AF14" s="294"/>
      <c r="AG14" s="49">
        <v>115</v>
      </c>
      <c r="AH14" s="49">
        <v>0</v>
      </c>
      <c r="AI14" s="49">
        <v>0</v>
      </c>
      <c r="AJ14" s="49">
        <v>0</v>
      </c>
      <c r="AK14" s="49">
        <v>0</v>
      </c>
      <c r="AL14" s="49">
        <v>0</v>
      </c>
      <c r="AM14" s="49">
        <v>0</v>
      </c>
      <c r="AN14" s="49">
        <v>0</v>
      </c>
      <c r="AO14" s="294"/>
      <c r="AP14" s="330">
        <v>112</v>
      </c>
      <c r="AQ14" s="331">
        <v>0.214</v>
      </c>
      <c r="AR14" s="331">
        <v>0.26100000000000001</v>
      </c>
      <c r="AS14" s="331">
        <v>0.33900000000000002</v>
      </c>
      <c r="AT14" s="331">
        <v>0.6</v>
      </c>
      <c r="AU14" s="294"/>
      <c r="AV14" s="332">
        <v>275</v>
      </c>
      <c r="AW14" s="331">
        <v>0.215</v>
      </c>
      <c r="AX14" s="331">
        <v>0.26300000000000001</v>
      </c>
      <c r="AY14" s="331">
        <v>0.42199999999999999</v>
      </c>
      <c r="AZ14" s="331">
        <v>0.68400000000000005</v>
      </c>
    </row>
    <row r="15" spans="1:71" s="50" customFormat="1" ht="15.75" thickBot="1">
      <c r="A15" s="50" t="s">
        <v>45</v>
      </c>
      <c r="B15" s="50" t="s">
        <v>1205</v>
      </c>
      <c r="C15" s="49">
        <v>27</v>
      </c>
      <c r="D15" s="50" t="s">
        <v>40</v>
      </c>
      <c r="E15" s="50" t="s">
        <v>34</v>
      </c>
      <c r="F15" s="49" t="s">
        <v>35</v>
      </c>
      <c r="G15" s="49">
        <v>162</v>
      </c>
      <c r="H15" s="49">
        <v>671</v>
      </c>
      <c r="I15" s="49">
        <v>603</v>
      </c>
      <c r="J15" s="292">
        <v>0.318</v>
      </c>
      <c r="K15" s="292">
        <v>0.38500000000000001</v>
      </c>
      <c r="L15" s="292">
        <v>0.498</v>
      </c>
      <c r="M15" s="292">
        <v>0.88200000000000001</v>
      </c>
      <c r="N15" s="49">
        <v>98</v>
      </c>
      <c r="O15" s="49">
        <v>192</v>
      </c>
      <c r="P15" s="49">
        <v>31</v>
      </c>
      <c r="Q15" s="49">
        <v>1</v>
      </c>
      <c r="R15" s="49">
        <v>25</v>
      </c>
      <c r="S15" s="49">
        <v>94</v>
      </c>
      <c r="T15" s="49">
        <v>6</v>
      </c>
      <c r="U15" s="49">
        <v>1</v>
      </c>
      <c r="V15" s="49">
        <v>66</v>
      </c>
      <c r="W15" s="49">
        <v>104</v>
      </c>
      <c r="X15" s="49">
        <v>132</v>
      </c>
      <c r="Y15" s="49">
        <v>300</v>
      </c>
      <c r="Z15" s="49">
        <v>20</v>
      </c>
      <c r="AA15" s="49">
        <v>0</v>
      </c>
      <c r="AB15" s="49">
        <v>0</v>
      </c>
      <c r="AC15" s="49">
        <v>2</v>
      </c>
      <c r="AD15" s="49">
        <v>3</v>
      </c>
      <c r="AE15" s="293" t="s">
        <v>888</v>
      </c>
      <c r="AF15" s="294"/>
      <c r="AG15" s="49">
        <v>0</v>
      </c>
      <c r="AH15" s="49">
        <v>158</v>
      </c>
      <c r="AI15" s="49">
        <v>0</v>
      </c>
      <c r="AJ15" s="49">
        <v>0</v>
      </c>
      <c r="AK15" s="49">
        <v>0</v>
      </c>
      <c r="AL15" s="49">
        <v>0</v>
      </c>
      <c r="AM15" s="49">
        <v>0</v>
      </c>
      <c r="AN15" s="49">
        <v>0</v>
      </c>
      <c r="AO15" s="294"/>
      <c r="AP15" s="330">
        <v>194</v>
      </c>
      <c r="AQ15" s="331">
        <v>0.28399999999999997</v>
      </c>
      <c r="AR15" s="331">
        <v>0.32700000000000001</v>
      </c>
      <c r="AS15" s="331">
        <v>0.433</v>
      </c>
      <c r="AT15" s="331">
        <v>0.76</v>
      </c>
      <c r="AU15" s="294"/>
      <c r="AV15" s="332">
        <v>409</v>
      </c>
      <c r="AW15" s="331">
        <v>0.33500000000000002</v>
      </c>
      <c r="AX15" s="331">
        <v>0.41</v>
      </c>
      <c r="AY15" s="331">
        <v>0.52800000000000002</v>
      </c>
      <c r="AZ15" s="331">
        <v>0.93799999999999994</v>
      </c>
    </row>
    <row r="16" spans="1:71" s="50" customFormat="1" ht="15.75" thickBot="1">
      <c r="A16" s="50" t="s">
        <v>46</v>
      </c>
      <c r="B16" s="50" t="s">
        <v>1206</v>
      </c>
      <c r="C16" s="49">
        <v>33</v>
      </c>
      <c r="D16" s="50" t="s">
        <v>78</v>
      </c>
      <c r="E16" s="50" t="s">
        <v>43</v>
      </c>
      <c r="F16" s="49" t="s">
        <v>35</v>
      </c>
      <c r="G16" s="49">
        <v>126</v>
      </c>
      <c r="H16" s="49">
        <v>302</v>
      </c>
      <c r="I16" s="49">
        <v>256</v>
      </c>
      <c r="J16" s="292">
        <v>0.21099999999999999</v>
      </c>
      <c r="K16" s="292">
        <v>0.32800000000000001</v>
      </c>
      <c r="L16" s="292">
        <v>0.40200000000000002</v>
      </c>
      <c r="M16" s="292">
        <v>0.73</v>
      </c>
      <c r="N16" s="49">
        <v>28</v>
      </c>
      <c r="O16" s="49">
        <v>54</v>
      </c>
      <c r="P16" s="49">
        <v>19</v>
      </c>
      <c r="Q16" s="49">
        <v>0</v>
      </c>
      <c r="R16" s="49">
        <v>10</v>
      </c>
      <c r="S16" s="49">
        <v>35</v>
      </c>
      <c r="T16" s="49">
        <v>1</v>
      </c>
      <c r="U16" s="49">
        <v>1</v>
      </c>
      <c r="V16" s="49">
        <v>40</v>
      </c>
      <c r="W16" s="49">
        <v>66</v>
      </c>
      <c r="X16" s="49">
        <v>91</v>
      </c>
      <c r="Y16" s="49">
        <v>103</v>
      </c>
      <c r="Z16" s="49">
        <v>5</v>
      </c>
      <c r="AA16" s="49">
        <v>5</v>
      </c>
      <c r="AB16" s="49">
        <v>0</v>
      </c>
      <c r="AC16" s="49">
        <v>1</v>
      </c>
      <c r="AD16" s="49">
        <v>2</v>
      </c>
      <c r="AE16" s="293" t="s">
        <v>1207</v>
      </c>
      <c r="AF16" s="294"/>
      <c r="AG16" s="49">
        <v>0</v>
      </c>
      <c r="AH16" s="49">
        <v>29</v>
      </c>
      <c r="AI16" s="49">
        <v>0</v>
      </c>
      <c r="AJ16" s="49">
        <v>0</v>
      </c>
      <c r="AK16" s="49">
        <v>0</v>
      </c>
      <c r="AL16" s="49">
        <v>17</v>
      </c>
      <c r="AM16" s="49">
        <v>0</v>
      </c>
      <c r="AN16" s="49">
        <v>46</v>
      </c>
      <c r="AO16" s="294"/>
      <c r="AP16" s="330">
        <v>30</v>
      </c>
      <c r="AQ16" s="331">
        <v>0.2</v>
      </c>
      <c r="AR16" s="331">
        <v>0.29399999999999998</v>
      </c>
      <c r="AS16" s="331">
        <v>0.33300000000000002</v>
      </c>
      <c r="AT16" s="331">
        <v>0.627</v>
      </c>
      <c r="AU16" s="294"/>
      <c r="AV16" s="332">
        <v>226</v>
      </c>
      <c r="AW16" s="331">
        <v>0.21199999999999999</v>
      </c>
      <c r="AX16" s="331">
        <v>0.33200000000000002</v>
      </c>
      <c r="AY16" s="331">
        <v>0.41199999999999998</v>
      </c>
      <c r="AZ16" s="331">
        <v>0.74399999999999999</v>
      </c>
    </row>
    <row r="17" spans="1:70" s="50" customFormat="1" ht="15.75" thickBot="1">
      <c r="A17" s="50" t="s">
        <v>1121</v>
      </c>
      <c r="B17" s="50" t="s">
        <v>1208</v>
      </c>
      <c r="C17" s="49">
        <v>25</v>
      </c>
      <c r="D17" s="50" t="s">
        <v>137</v>
      </c>
      <c r="E17" s="50" t="s">
        <v>34</v>
      </c>
      <c r="F17" s="49" t="s">
        <v>10</v>
      </c>
      <c r="G17" s="49">
        <v>155</v>
      </c>
      <c r="H17" s="49">
        <v>678</v>
      </c>
      <c r="I17" s="49">
        <v>542</v>
      </c>
      <c r="J17" s="292">
        <v>0.28399999999999997</v>
      </c>
      <c r="K17" s="292">
        <v>0.42199999999999999</v>
      </c>
      <c r="L17" s="292">
        <v>0.627</v>
      </c>
      <c r="M17" s="292">
        <v>1.0489999999999999</v>
      </c>
      <c r="N17" s="49">
        <v>128</v>
      </c>
      <c r="O17" s="49">
        <v>154</v>
      </c>
      <c r="P17" s="49">
        <v>24</v>
      </c>
      <c r="Q17" s="49">
        <v>3</v>
      </c>
      <c r="R17" s="49">
        <v>52</v>
      </c>
      <c r="S17" s="49">
        <v>114</v>
      </c>
      <c r="T17" s="49">
        <v>9</v>
      </c>
      <c r="U17" s="49">
        <v>4</v>
      </c>
      <c r="V17" s="49">
        <v>127</v>
      </c>
      <c r="W17" s="49">
        <v>208</v>
      </c>
      <c r="X17" s="49">
        <v>171</v>
      </c>
      <c r="Y17" s="49">
        <v>340</v>
      </c>
      <c r="Z17" s="49">
        <v>15</v>
      </c>
      <c r="AA17" s="49">
        <v>5</v>
      </c>
      <c r="AB17" s="49">
        <v>0</v>
      </c>
      <c r="AC17" s="49">
        <v>4</v>
      </c>
      <c r="AD17" s="49">
        <v>11</v>
      </c>
      <c r="AE17" s="293" t="s">
        <v>1209</v>
      </c>
      <c r="AF17" s="294"/>
      <c r="AG17" s="49">
        <v>0</v>
      </c>
      <c r="AH17" s="49">
        <v>0</v>
      </c>
      <c r="AI17" s="49">
        <v>0</v>
      </c>
      <c r="AJ17" s="49">
        <v>0</v>
      </c>
      <c r="AK17" s="49">
        <v>0</v>
      </c>
      <c r="AL17" s="49">
        <v>0</v>
      </c>
      <c r="AM17" s="49">
        <v>0</v>
      </c>
      <c r="AN17" s="49">
        <v>141</v>
      </c>
      <c r="AO17" s="294"/>
      <c r="AP17" s="330">
        <v>113</v>
      </c>
      <c r="AQ17" s="331">
        <v>0.23</v>
      </c>
      <c r="AR17" s="331">
        <v>0.439</v>
      </c>
      <c r="AS17" s="331">
        <v>0.496</v>
      </c>
      <c r="AT17" s="331">
        <v>0.93400000000000005</v>
      </c>
      <c r="AU17" s="294"/>
      <c r="AV17" s="332">
        <v>429</v>
      </c>
      <c r="AW17" s="331">
        <v>0.29799999999999999</v>
      </c>
      <c r="AX17" s="331">
        <v>0.41699999999999998</v>
      </c>
      <c r="AY17" s="331">
        <v>0.66200000000000003</v>
      </c>
      <c r="AZ17" s="331">
        <v>1.079</v>
      </c>
    </row>
    <row r="18" spans="1:70" s="50" customFormat="1" ht="15.75" thickBot="1">
      <c r="A18" s="50" t="s">
        <v>1119</v>
      </c>
      <c r="B18" s="50" t="s">
        <v>1210</v>
      </c>
      <c r="C18" s="49">
        <v>26</v>
      </c>
      <c r="D18" s="50" t="s">
        <v>36</v>
      </c>
      <c r="E18" s="50" t="s">
        <v>34</v>
      </c>
      <c r="F18" s="49" t="s">
        <v>35</v>
      </c>
      <c r="G18" s="49">
        <v>76</v>
      </c>
      <c r="H18" s="49">
        <v>253</v>
      </c>
      <c r="I18" s="49">
        <v>219</v>
      </c>
      <c r="J18" s="292">
        <v>0.23699999999999999</v>
      </c>
      <c r="K18" s="292">
        <v>0.32900000000000001</v>
      </c>
      <c r="L18" s="292">
        <v>0.33300000000000002</v>
      </c>
      <c r="M18" s="292">
        <v>0.66300000000000003</v>
      </c>
      <c r="N18" s="49">
        <v>21</v>
      </c>
      <c r="O18" s="49">
        <v>52</v>
      </c>
      <c r="P18" s="49">
        <v>12</v>
      </c>
      <c r="Q18" s="49">
        <v>0</v>
      </c>
      <c r="R18" s="49">
        <v>3</v>
      </c>
      <c r="S18" s="49">
        <v>22</v>
      </c>
      <c r="T18" s="49">
        <v>0</v>
      </c>
      <c r="U18" s="49">
        <v>0</v>
      </c>
      <c r="V18" s="49">
        <v>31</v>
      </c>
      <c r="W18" s="49">
        <v>63</v>
      </c>
      <c r="X18" s="49">
        <v>82</v>
      </c>
      <c r="Y18" s="49">
        <v>73</v>
      </c>
      <c r="Z18" s="49">
        <v>10</v>
      </c>
      <c r="AA18" s="49">
        <v>0</v>
      </c>
      <c r="AB18" s="49">
        <v>1</v>
      </c>
      <c r="AC18" s="49">
        <v>2</v>
      </c>
      <c r="AD18" s="49">
        <v>0</v>
      </c>
      <c r="AE18" s="293" t="s">
        <v>884</v>
      </c>
      <c r="AF18" s="294"/>
      <c r="AG18" s="49">
        <v>74</v>
      </c>
      <c r="AH18" s="49">
        <v>0</v>
      </c>
      <c r="AI18" s="49">
        <v>0</v>
      </c>
      <c r="AJ18" s="49">
        <v>0</v>
      </c>
      <c r="AK18" s="49">
        <v>0</v>
      </c>
      <c r="AL18" s="49">
        <v>0</v>
      </c>
      <c r="AM18" s="49">
        <v>0</v>
      </c>
      <c r="AN18" s="49">
        <v>0</v>
      </c>
      <c r="AO18" s="294"/>
      <c r="AP18" s="330">
        <v>32</v>
      </c>
      <c r="AQ18" s="331">
        <v>0.188</v>
      </c>
      <c r="AR18" s="331">
        <v>0.29699999999999999</v>
      </c>
      <c r="AS18" s="331">
        <v>0.188</v>
      </c>
      <c r="AT18" s="331">
        <v>0.48499999999999999</v>
      </c>
      <c r="AU18" s="294"/>
      <c r="AV18" s="332">
        <v>187</v>
      </c>
      <c r="AW18" s="331">
        <v>0.246</v>
      </c>
      <c r="AX18" s="331">
        <v>0.33500000000000002</v>
      </c>
      <c r="AY18" s="331">
        <v>0.35799999999999998</v>
      </c>
      <c r="AZ18" s="331">
        <v>0.69299999999999995</v>
      </c>
    </row>
    <row r="19" spans="1:70" s="50" customFormat="1" ht="15.75" thickBot="1">
      <c r="A19" s="50" t="s">
        <v>48</v>
      </c>
      <c r="B19" s="50" t="s">
        <v>1211</v>
      </c>
      <c r="C19" s="49">
        <v>25</v>
      </c>
      <c r="D19" s="50" t="s">
        <v>49</v>
      </c>
      <c r="E19" s="50" t="s">
        <v>43</v>
      </c>
      <c r="F19" s="49" t="s">
        <v>10</v>
      </c>
      <c r="G19" s="49">
        <v>97</v>
      </c>
      <c r="H19" s="49">
        <v>386</v>
      </c>
      <c r="I19" s="49">
        <v>362</v>
      </c>
      <c r="J19" s="292">
        <v>0.26800000000000002</v>
      </c>
      <c r="K19" s="292">
        <v>0.29899999999999999</v>
      </c>
      <c r="L19" s="292">
        <v>0.442</v>
      </c>
      <c r="M19" s="292">
        <v>0.74099999999999999</v>
      </c>
      <c r="N19" s="49">
        <v>41</v>
      </c>
      <c r="O19" s="49">
        <v>97</v>
      </c>
      <c r="P19" s="49">
        <v>25</v>
      </c>
      <c r="Q19" s="49">
        <v>1</v>
      </c>
      <c r="R19" s="49">
        <v>12</v>
      </c>
      <c r="S19" s="49">
        <v>51</v>
      </c>
      <c r="T19" s="49">
        <v>12</v>
      </c>
      <c r="U19" s="49">
        <v>2</v>
      </c>
      <c r="V19" s="49">
        <v>17</v>
      </c>
      <c r="W19" s="49">
        <v>87</v>
      </c>
      <c r="X19" s="49">
        <v>83</v>
      </c>
      <c r="Y19" s="49">
        <v>160</v>
      </c>
      <c r="Z19" s="49">
        <v>3</v>
      </c>
      <c r="AA19" s="49">
        <v>1</v>
      </c>
      <c r="AB19" s="49">
        <v>2</v>
      </c>
      <c r="AC19" s="49">
        <v>4</v>
      </c>
      <c r="AD19" s="49">
        <v>0</v>
      </c>
      <c r="AE19" s="293" t="s">
        <v>1212</v>
      </c>
      <c r="AF19" s="294"/>
      <c r="AG19" s="49">
        <v>0</v>
      </c>
      <c r="AH19" s="49">
        <v>0</v>
      </c>
      <c r="AI19" s="49">
        <v>22</v>
      </c>
      <c r="AJ19" s="49">
        <v>0</v>
      </c>
      <c r="AK19" s="49">
        <v>54</v>
      </c>
      <c r="AL19" s="49">
        <v>1</v>
      </c>
      <c r="AM19" s="49">
        <v>0</v>
      </c>
      <c r="AN19" s="49">
        <v>25</v>
      </c>
      <c r="AO19" s="294"/>
      <c r="AP19" s="330">
        <v>87</v>
      </c>
      <c r="AQ19" s="331">
        <v>0.253</v>
      </c>
      <c r="AR19" s="331">
        <v>0.28299999999999997</v>
      </c>
      <c r="AS19" s="331">
        <v>0.40200000000000002</v>
      </c>
      <c r="AT19" s="331">
        <v>0.68500000000000005</v>
      </c>
      <c r="AU19" s="294"/>
      <c r="AV19" s="332">
        <v>275</v>
      </c>
      <c r="AW19" s="331">
        <v>0.27300000000000002</v>
      </c>
      <c r="AX19" s="331">
        <v>0.30499999999999999</v>
      </c>
      <c r="AY19" s="331">
        <v>0.45500000000000002</v>
      </c>
      <c r="AZ19" s="331">
        <v>0.75900000000000001</v>
      </c>
    </row>
    <row r="20" spans="1:70" s="50" customFormat="1" ht="15.75" thickBot="1">
      <c r="A20" s="50" t="s">
        <v>759</v>
      </c>
      <c r="B20" s="50" t="s">
        <v>1213</v>
      </c>
      <c r="C20" s="49">
        <v>26</v>
      </c>
      <c r="D20" s="50" t="s">
        <v>42</v>
      </c>
      <c r="E20" s="50" t="s">
        <v>43</v>
      </c>
      <c r="F20" s="49" t="s">
        <v>10</v>
      </c>
      <c r="G20" s="49">
        <v>37</v>
      </c>
      <c r="H20" s="49">
        <v>118</v>
      </c>
      <c r="I20" s="49">
        <v>100</v>
      </c>
      <c r="J20" s="292">
        <v>0.26</v>
      </c>
      <c r="K20" s="292">
        <v>0.36399999999999999</v>
      </c>
      <c r="L20" s="292">
        <v>0.4</v>
      </c>
      <c r="M20" s="292">
        <v>0.76400000000000001</v>
      </c>
      <c r="N20" s="49">
        <v>11</v>
      </c>
      <c r="O20" s="49">
        <v>26</v>
      </c>
      <c r="P20" s="49">
        <v>5</v>
      </c>
      <c r="Q20" s="49">
        <v>0</v>
      </c>
      <c r="R20" s="49">
        <v>3</v>
      </c>
      <c r="S20" s="49">
        <v>13</v>
      </c>
      <c r="T20" s="49">
        <v>1</v>
      </c>
      <c r="U20" s="49">
        <v>0</v>
      </c>
      <c r="V20" s="49">
        <v>14</v>
      </c>
      <c r="W20" s="49">
        <v>17</v>
      </c>
      <c r="X20" s="49">
        <v>103</v>
      </c>
      <c r="Y20" s="49">
        <v>40</v>
      </c>
      <c r="Z20" s="49">
        <v>2</v>
      </c>
      <c r="AA20" s="49">
        <v>3</v>
      </c>
      <c r="AB20" s="49">
        <v>0</v>
      </c>
      <c r="AC20" s="49">
        <v>1</v>
      </c>
      <c r="AD20" s="49">
        <v>2</v>
      </c>
      <c r="AE20" s="293" t="s">
        <v>939</v>
      </c>
      <c r="AF20" s="294"/>
      <c r="AG20" s="49">
        <v>29</v>
      </c>
      <c r="AH20" s="49">
        <v>2</v>
      </c>
      <c r="AI20" s="49">
        <v>0</v>
      </c>
      <c r="AJ20" s="49">
        <v>0</v>
      </c>
      <c r="AK20" s="49">
        <v>0</v>
      </c>
      <c r="AL20" s="49">
        <v>0</v>
      </c>
      <c r="AM20" s="49">
        <v>0</v>
      </c>
      <c r="AN20" s="49">
        <v>0</v>
      </c>
      <c r="AO20" s="294"/>
      <c r="AP20" s="330">
        <v>26</v>
      </c>
      <c r="AQ20" s="331">
        <v>0.23100000000000001</v>
      </c>
      <c r="AR20" s="331">
        <v>0.41199999999999998</v>
      </c>
      <c r="AS20" s="331">
        <v>0.23100000000000001</v>
      </c>
      <c r="AT20" s="331">
        <v>0.64300000000000002</v>
      </c>
      <c r="AU20" s="294"/>
      <c r="AV20" s="332">
        <v>74</v>
      </c>
      <c r="AW20" s="331">
        <v>0.27</v>
      </c>
      <c r="AX20" s="331">
        <v>0.34499999999999997</v>
      </c>
      <c r="AY20" s="331">
        <v>0.45900000000000002</v>
      </c>
      <c r="AZ20" s="331">
        <v>0.80500000000000005</v>
      </c>
    </row>
    <row r="21" spans="1:70" s="169" customFormat="1" ht="15" customHeight="1">
      <c r="A21" s="233" t="s">
        <v>789</v>
      </c>
      <c r="B21" s="234"/>
      <c r="C21" s="241"/>
      <c r="D21" s="234"/>
      <c r="E21" s="234"/>
      <c r="F21" s="241"/>
      <c r="G21" s="241"/>
      <c r="H21" s="241"/>
      <c r="I21" s="241"/>
      <c r="J21" s="241"/>
      <c r="K21" s="241"/>
      <c r="L21" s="241"/>
      <c r="M21" s="241"/>
      <c r="N21" s="241"/>
      <c r="O21" s="241"/>
      <c r="P21" s="241"/>
      <c r="Q21" s="241"/>
      <c r="R21" s="241"/>
      <c r="S21" s="167"/>
      <c r="T21" s="167"/>
      <c r="U21" s="167"/>
      <c r="V21" s="167"/>
      <c r="W21" s="236"/>
      <c r="X21" s="241"/>
      <c r="Y21" s="241"/>
      <c r="Z21" s="241"/>
      <c r="AA21" s="241"/>
      <c r="AB21" s="241"/>
      <c r="AC21" s="241"/>
      <c r="AD21" s="236"/>
      <c r="AE21" s="164"/>
      <c r="AF21" s="241"/>
      <c r="AG21" s="241"/>
      <c r="AH21" s="241"/>
      <c r="AI21" s="241"/>
      <c r="AJ21" s="164"/>
      <c r="AK21" s="241"/>
      <c r="AL21" s="241"/>
      <c r="AM21" s="241"/>
      <c r="AN21" s="241"/>
      <c r="AO21" s="240"/>
      <c r="AP21" s="327"/>
      <c r="AQ21" s="327"/>
      <c r="AR21" s="327"/>
      <c r="AS21" s="327"/>
      <c r="AT21" s="327"/>
      <c r="AU21" s="333"/>
      <c r="AV21" s="327"/>
      <c r="AW21" s="328"/>
      <c r="AX21" s="328"/>
      <c r="AY21" s="329"/>
      <c r="AZ21" s="329"/>
      <c r="BA21" s="167"/>
      <c r="BB21" s="284"/>
      <c r="BC21" s="167"/>
      <c r="BD21" s="167"/>
      <c r="BE21" s="167"/>
      <c r="BH21" s="165"/>
      <c r="BN21" s="165"/>
    </row>
    <row r="22" spans="1:70" s="50" customFormat="1" ht="15.75" thickBot="1">
      <c r="A22" s="50" t="s">
        <v>52</v>
      </c>
      <c r="B22" s="50" t="s">
        <v>1214</v>
      </c>
      <c r="C22" s="49">
        <v>33</v>
      </c>
      <c r="D22" s="50" t="s">
        <v>129</v>
      </c>
      <c r="E22" s="50" t="s">
        <v>43</v>
      </c>
      <c r="F22" s="49" t="s">
        <v>10</v>
      </c>
      <c r="G22" s="49">
        <v>37</v>
      </c>
      <c r="H22" s="49">
        <v>147</v>
      </c>
      <c r="I22" s="49">
        <v>140</v>
      </c>
      <c r="J22" s="292">
        <v>0.25</v>
      </c>
      <c r="K22" s="292">
        <v>0.27900000000000003</v>
      </c>
      <c r="L22" s="292">
        <v>0.35699999999999998</v>
      </c>
      <c r="M22" s="292">
        <v>0.63600000000000001</v>
      </c>
      <c r="N22" s="49">
        <v>13</v>
      </c>
      <c r="O22" s="49">
        <v>35</v>
      </c>
      <c r="P22" s="49">
        <v>9</v>
      </c>
      <c r="Q22" s="49">
        <v>0</v>
      </c>
      <c r="R22" s="49">
        <v>2</v>
      </c>
      <c r="S22" s="49">
        <v>12</v>
      </c>
      <c r="T22" s="49">
        <v>0</v>
      </c>
      <c r="U22" s="49">
        <v>0</v>
      </c>
      <c r="V22" s="49">
        <v>6</v>
      </c>
      <c r="W22" s="49">
        <v>22</v>
      </c>
      <c r="X22" s="49">
        <v>70</v>
      </c>
      <c r="Y22" s="49">
        <v>50</v>
      </c>
      <c r="Z22" s="49">
        <v>4</v>
      </c>
      <c r="AA22" s="49">
        <v>0</v>
      </c>
      <c r="AB22" s="49">
        <v>0</v>
      </c>
      <c r="AC22" s="49">
        <v>1</v>
      </c>
      <c r="AD22" s="49">
        <v>0</v>
      </c>
      <c r="AE22" s="293" t="s">
        <v>916</v>
      </c>
      <c r="AF22" s="294"/>
      <c r="AG22" s="49">
        <v>0</v>
      </c>
      <c r="AH22" s="49">
        <v>0</v>
      </c>
      <c r="AI22" s="49">
        <v>0</v>
      </c>
      <c r="AJ22" s="49">
        <v>34</v>
      </c>
      <c r="AK22" s="49">
        <v>0</v>
      </c>
      <c r="AL22" s="49">
        <v>0</v>
      </c>
      <c r="AM22" s="49">
        <v>0</v>
      </c>
      <c r="AN22" s="49">
        <v>0</v>
      </c>
      <c r="AO22" s="294"/>
      <c r="AP22" s="330">
        <v>31</v>
      </c>
      <c r="AQ22" s="331">
        <v>0.28999999999999998</v>
      </c>
      <c r="AR22" s="331">
        <v>0.30299999999999999</v>
      </c>
      <c r="AS22" s="331">
        <v>0.35499999999999998</v>
      </c>
      <c r="AT22" s="331">
        <v>0.65800000000000003</v>
      </c>
      <c r="AU22" s="294"/>
      <c r="AV22" s="332">
        <v>109</v>
      </c>
      <c r="AW22" s="331">
        <v>0.23899999999999999</v>
      </c>
      <c r="AX22" s="331">
        <v>0.27200000000000002</v>
      </c>
      <c r="AY22" s="331">
        <v>0.35799999999999998</v>
      </c>
      <c r="AZ22" s="331">
        <v>0.63</v>
      </c>
    </row>
    <row r="23" spans="1:70" s="50" customFormat="1" ht="15.75" thickBot="1">
      <c r="A23" s="50" t="s">
        <v>751</v>
      </c>
      <c r="B23" s="50" t="s">
        <v>1215</v>
      </c>
      <c r="C23" s="49">
        <v>24</v>
      </c>
      <c r="D23" s="50" t="s">
        <v>33</v>
      </c>
      <c r="E23" s="50" t="s">
        <v>34</v>
      </c>
      <c r="F23" s="49" t="s">
        <v>10</v>
      </c>
      <c r="G23" s="49">
        <v>114</v>
      </c>
      <c r="H23" s="49">
        <v>483</v>
      </c>
      <c r="I23" s="49">
        <v>424</v>
      </c>
      <c r="J23" s="292">
        <v>0.26400000000000001</v>
      </c>
      <c r="K23" s="292">
        <v>0.35199999999999998</v>
      </c>
      <c r="L23" s="292">
        <v>0.50700000000000001</v>
      </c>
      <c r="M23" s="292">
        <v>0.85899999999999999</v>
      </c>
      <c r="N23" s="49">
        <v>75</v>
      </c>
      <c r="O23" s="49">
        <v>112</v>
      </c>
      <c r="P23" s="49">
        <v>15</v>
      </c>
      <c r="Q23" s="49">
        <v>2</v>
      </c>
      <c r="R23" s="49">
        <v>28</v>
      </c>
      <c r="S23" s="49">
        <v>77</v>
      </c>
      <c r="T23" s="49">
        <v>0</v>
      </c>
      <c r="U23" s="49">
        <v>0</v>
      </c>
      <c r="V23" s="49">
        <v>54</v>
      </c>
      <c r="W23" s="49">
        <v>173</v>
      </c>
      <c r="X23" s="49">
        <v>127</v>
      </c>
      <c r="Y23" s="49">
        <v>215</v>
      </c>
      <c r="Z23" s="49">
        <v>12</v>
      </c>
      <c r="AA23" s="49">
        <v>4</v>
      </c>
      <c r="AB23" s="49">
        <v>0</v>
      </c>
      <c r="AC23" s="49">
        <v>1</v>
      </c>
      <c r="AD23" s="49">
        <v>5</v>
      </c>
      <c r="AE23" s="293" t="s">
        <v>1216</v>
      </c>
      <c r="AF23" s="294"/>
      <c r="AG23" s="49">
        <v>0</v>
      </c>
      <c r="AH23" s="49">
        <v>9</v>
      </c>
      <c r="AI23" s="49">
        <v>0</v>
      </c>
      <c r="AJ23" s="49">
        <v>82</v>
      </c>
      <c r="AK23" s="49">
        <v>0</v>
      </c>
      <c r="AL23" s="49">
        <v>0</v>
      </c>
      <c r="AM23" s="49">
        <v>0</v>
      </c>
      <c r="AN23" s="49">
        <v>0</v>
      </c>
      <c r="AO23" s="294"/>
      <c r="AP23" s="330">
        <v>101</v>
      </c>
      <c r="AQ23" s="331">
        <v>0.29699999999999999</v>
      </c>
      <c r="AR23" s="331">
        <v>0.38800000000000001</v>
      </c>
      <c r="AS23" s="331">
        <v>0.60399999999999998</v>
      </c>
      <c r="AT23" s="331">
        <v>0.99199999999999999</v>
      </c>
      <c r="AU23" s="294"/>
      <c r="AV23" s="332">
        <v>323</v>
      </c>
      <c r="AW23" s="331">
        <v>0.254</v>
      </c>
      <c r="AX23" s="331">
        <v>0.34100000000000003</v>
      </c>
      <c r="AY23" s="331">
        <v>0.47699999999999998</v>
      </c>
      <c r="AZ23" s="331">
        <v>0.81699999999999995</v>
      </c>
    </row>
    <row r="24" spans="1:70" s="50" customFormat="1" ht="15.75" thickBot="1">
      <c r="A24" s="50" t="s">
        <v>56</v>
      </c>
      <c r="B24" s="50" t="s">
        <v>1217</v>
      </c>
      <c r="C24" s="49">
        <v>30</v>
      </c>
      <c r="D24" s="50" t="s">
        <v>53</v>
      </c>
      <c r="E24" s="50" t="s">
        <v>54</v>
      </c>
      <c r="F24" s="49" t="s">
        <v>35</v>
      </c>
      <c r="G24" s="49">
        <v>73</v>
      </c>
      <c r="H24" s="49">
        <v>234</v>
      </c>
      <c r="I24" s="49">
        <v>218</v>
      </c>
      <c r="J24" s="292">
        <v>0.20200000000000001</v>
      </c>
      <c r="K24" s="292">
        <v>0.25600000000000001</v>
      </c>
      <c r="L24" s="292">
        <v>0.34399999999999997</v>
      </c>
      <c r="M24" s="292">
        <v>0.6</v>
      </c>
      <c r="N24" s="49">
        <v>26</v>
      </c>
      <c r="O24" s="49">
        <v>44</v>
      </c>
      <c r="P24" s="49">
        <v>9</v>
      </c>
      <c r="Q24" s="49">
        <v>2</v>
      </c>
      <c r="R24" s="49">
        <v>6</v>
      </c>
      <c r="S24" s="49">
        <v>21</v>
      </c>
      <c r="T24" s="49">
        <v>0</v>
      </c>
      <c r="U24" s="49">
        <v>1</v>
      </c>
      <c r="V24" s="49">
        <v>15</v>
      </c>
      <c r="W24" s="49">
        <v>55</v>
      </c>
      <c r="X24" s="49">
        <v>58</v>
      </c>
      <c r="Y24" s="49">
        <v>75</v>
      </c>
      <c r="Z24" s="49">
        <v>2</v>
      </c>
      <c r="AA24" s="49">
        <v>1</v>
      </c>
      <c r="AB24" s="49">
        <v>0</v>
      </c>
      <c r="AC24" s="49">
        <v>0</v>
      </c>
      <c r="AD24" s="49">
        <v>2</v>
      </c>
      <c r="AE24" s="293" t="s">
        <v>1117</v>
      </c>
      <c r="AF24" s="294"/>
      <c r="AG24" s="49">
        <v>0</v>
      </c>
      <c r="AH24" s="49">
        <v>0</v>
      </c>
      <c r="AI24" s="49">
        <v>0</v>
      </c>
      <c r="AJ24" s="49">
        <v>0</v>
      </c>
      <c r="AK24" s="49">
        <v>0</v>
      </c>
      <c r="AL24" s="49">
        <v>4</v>
      </c>
      <c r="AM24" s="49">
        <v>0</v>
      </c>
      <c r="AN24" s="49">
        <v>54</v>
      </c>
      <c r="AO24" s="294"/>
      <c r="AP24" s="330">
        <v>57</v>
      </c>
      <c r="AQ24" s="331">
        <v>0.193</v>
      </c>
      <c r="AR24" s="331">
        <v>0.23300000000000001</v>
      </c>
      <c r="AS24" s="331">
        <v>0.38600000000000001</v>
      </c>
      <c r="AT24" s="331">
        <v>0.61899999999999999</v>
      </c>
      <c r="AU24" s="294"/>
      <c r="AV24" s="332">
        <v>161</v>
      </c>
      <c r="AW24" s="331">
        <v>0.20499999999999999</v>
      </c>
      <c r="AX24" s="331">
        <v>0.26400000000000001</v>
      </c>
      <c r="AY24" s="331">
        <v>0.32900000000000001</v>
      </c>
      <c r="AZ24" s="331">
        <v>0.59399999999999997</v>
      </c>
    </row>
    <row r="25" spans="1:70" customFormat="1" ht="15" customHeight="1">
      <c r="A25" s="233" t="s">
        <v>764</v>
      </c>
      <c r="B25" s="234"/>
      <c r="C25" s="241"/>
      <c r="D25" s="234"/>
      <c r="E25" s="234"/>
      <c r="F25" s="241"/>
      <c r="G25" s="241"/>
      <c r="H25" s="241"/>
      <c r="I25" s="241"/>
      <c r="J25" s="241"/>
      <c r="K25" s="241"/>
      <c r="L25" s="241"/>
      <c r="M25" s="241"/>
      <c r="N25" s="241"/>
      <c r="O25" s="241"/>
      <c r="P25" s="241"/>
      <c r="Q25" s="241"/>
      <c r="R25" s="241"/>
      <c r="S25" s="167"/>
      <c r="T25" s="167"/>
      <c r="U25" s="167"/>
      <c r="V25" s="167"/>
      <c r="W25" s="236"/>
      <c r="X25" s="241"/>
      <c r="Y25" s="241"/>
      <c r="Z25" s="241"/>
      <c r="AA25" s="241"/>
      <c r="AB25" s="241"/>
      <c r="AC25" s="241"/>
      <c r="AD25" s="236"/>
      <c r="AE25" s="164"/>
      <c r="AF25" s="241"/>
      <c r="AG25" s="241"/>
      <c r="AH25" s="241"/>
      <c r="AI25" s="241"/>
      <c r="AJ25" s="164"/>
      <c r="AK25" s="241"/>
      <c r="AL25" s="241"/>
      <c r="AM25" s="241"/>
      <c r="AN25" s="241"/>
      <c r="AO25" s="240"/>
      <c r="AP25" s="327"/>
      <c r="AQ25" s="327"/>
      <c r="AR25" s="327"/>
      <c r="AS25" s="327"/>
      <c r="AT25" s="327"/>
      <c r="AU25" s="333"/>
      <c r="AV25" s="327"/>
      <c r="AW25" s="328"/>
      <c r="AX25" s="328"/>
      <c r="AY25" s="329"/>
      <c r="AZ25" s="329"/>
      <c r="BA25" s="167"/>
      <c r="BB25" s="284"/>
      <c r="BC25" s="167"/>
      <c r="BD25" s="167"/>
      <c r="BE25" s="167"/>
      <c r="BF25" s="51"/>
      <c r="BG25" s="169"/>
      <c r="BH25" s="165"/>
      <c r="BI25" s="169"/>
      <c r="BJ25" s="169"/>
      <c r="BK25" s="169"/>
      <c r="BL25" s="169"/>
      <c r="BM25" s="169"/>
      <c r="BN25" s="165"/>
      <c r="BO25" s="169"/>
      <c r="BP25" s="169"/>
      <c r="BQ25" s="169"/>
      <c r="BR25" s="169"/>
    </row>
    <row r="26" spans="1:70" s="252" customFormat="1">
      <c r="A26" s="287" t="s">
        <v>1070</v>
      </c>
      <c r="B26" s="152"/>
      <c r="C26" s="152"/>
      <c r="D26" s="152"/>
      <c r="E26" s="152"/>
      <c r="F26" s="152"/>
      <c r="G26" s="152"/>
      <c r="H26" s="152"/>
      <c r="I26" s="152"/>
      <c r="J26" s="152"/>
      <c r="K26" s="152"/>
      <c r="L26" s="152"/>
      <c r="M26" s="152"/>
      <c r="N26" s="152"/>
      <c r="O26" s="152"/>
      <c r="P26" s="152"/>
      <c r="Q26" s="152"/>
      <c r="R26" s="152"/>
      <c r="S26" s="153"/>
      <c r="T26" s="153"/>
      <c r="U26" s="153"/>
      <c r="V26" s="153"/>
      <c r="W26" s="244"/>
      <c r="X26" s="152"/>
      <c r="Y26" s="152"/>
      <c r="Z26" s="152"/>
      <c r="AA26" s="152"/>
      <c r="AB26" s="152"/>
      <c r="AC26" s="152"/>
      <c r="AD26" s="244"/>
      <c r="AE26" s="245"/>
      <c r="AF26" s="152"/>
      <c r="AG26" s="152"/>
      <c r="AH26" s="152"/>
      <c r="AI26" s="152"/>
      <c r="AJ26" s="155"/>
      <c r="AK26" s="152"/>
      <c r="AL26" s="152"/>
      <c r="AM26" s="152"/>
      <c r="AN26" s="152"/>
      <c r="AO26" s="245"/>
      <c r="AP26" s="49"/>
      <c r="AQ26" s="49"/>
      <c r="AR26" s="49"/>
      <c r="AS26" s="49"/>
      <c r="AT26" s="49"/>
      <c r="AU26" s="290"/>
      <c r="AV26" s="49"/>
      <c r="AW26" s="84"/>
      <c r="AX26" s="84"/>
      <c r="AY26" s="292"/>
      <c r="AZ26" s="292"/>
      <c r="BA26" s="153"/>
      <c r="BB26" s="154"/>
      <c r="BC26" s="153"/>
      <c r="BD26" s="153"/>
      <c r="BE26" s="153"/>
    </row>
    <row r="27" spans="1:70" ht="15" customHeight="1">
      <c r="A27" s="102"/>
      <c r="B27" s="135"/>
      <c r="C27" s="135"/>
      <c r="D27" s="135"/>
      <c r="E27" s="135"/>
      <c r="F27" s="135"/>
      <c r="G27" s="135"/>
      <c r="H27" s="135"/>
      <c r="I27" s="104"/>
      <c r="J27" s="104"/>
      <c r="K27" s="104"/>
      <c r="L27" s="104"/>
      <c r="M27" s="135"/>
      <c r="N27" s="135"/>
      <c r="O27" s="135"/>
      <c r="P27" s="135"/>
      <c r="Q27" s="135"/>
      <c r="R27" s="135"/>
      <c r="S27" s="135"/>
      <c r="T27" s="135"/>
      <c r="U27" s="135"/>
      <c r="V27" s="135"/>
      <c r="W27" s="135"/>
      <c r="X27" s="135"/>
      <c r="Y27" s="135"/>
      <c r="Z27" s="135"/>
      <c r="AA27" s="135"/>
      <c r="AB27" s="135"/>
      <c r="AC27" s="135"/>
      <c r="AD27" s="135"/>
      <c r="AE27" s="135"/>
      <c r="AF27" s="135"/>
      <c r="AG27" s="135"/>
      <c r="AH27" s="135"/>
      <c r="AI27" s="135"/>
      <c r="AJ27" s="135"/>
      <c r="AK27" s="135"/>
      <c r="AL27" s="135"/>
      <c r="AM27" s="135"/>
      <c r="AN27" s="135"/>
      <c r="AO27" s="135"/>
      <c r="AP27" s="320"/>
      <c r="AQ27" s="320"/>
      <c r="AR27" s="320"/>
      <c r="AS27" s="320"/>
      <c r="AT27" s="334"/>
      <c r="AU27" s="334"/>
      <c r="AV27" s="334"/>
      <c r="AW27" s="334"/>
      <c r="AX27" s="320"/>
      <c r="AY27" s="334"/>
      <c r="AZ27" s="334"/>
      <c r="BA27" s="104"/>
      <c r="BB27" s="104"/>
    </row>
    <row r="28" spans="1:70" ht="15" customHeight="1">
      <c r="A28" s="117" t="s">
        <v>447</v>
      </c>
      <c r="B28" s="157"/>
      <c r="C28" s="157"/>
      <c r="D28" s="157"/>
      <c r="E28" s="171"/>
      <c r="F28" s="171"/>
      <c r="G28" s="171"/>
      <c r="H28" s="171"/>
      <c r="I28" s="171"/>
      <c r="J28" s="171"/>
      <c r="K28" s="171"/>
      <c r="L28" s="171"/>
      <c r="M28" s="171"/>
      <c r="N28" s="171"/>
      <c r="O28" s="171"/>
      <c r="P28" s="171"/>
      <c r="Q28" s="171"/>
      <c r="R28" s="171"/>
      <c r="S28" s="171"/>
      <c r="T28" s="171"/>
      <c r="U28" s="171"/>
      <c r="V28" s="171"/>
      <c r="W28" s="171"/>
      <c r="X28" s="171"/>
      <c r="Y28" s="171"/>
      <c r="Z28" s="171"/>
      <c r="AA28" s="171"/>
      <c r="AB28" s="171"/>
      <c r="AC28" s="171"/>
      <c r="AD28" s="170"/>
      <c r="AE28" s="170"/>
      <c r="AF28" s="171"/>
      <c r="AG28" s="171"/>
      <c r="AH28" s="171"/>
      <c r="AI28" s="171"/>
      <c r="AJ28" s="170"/>
      <c r="AK28" s="171"/>
      <c r="AL28" s="171"/>
      <c r="AM28" s="171"/>
      <c r="AN28" s="171"/>
      <c r="AO28" s="170"/>
      <c r="AP28" s="49"/>
      <c r="AQ28" s="49"/>
      <c r="AR28" s="49"/>
      <c r="AS28" s="49"/>
      <c r="AT28" s="84"/>
      <c r="AU28" s="49"/>
      <c r="AV28" s="49"/>
      <c r="AW28" s="84"/>
      <c r="AX28" s="84"/>
      <c r="AY28" s="49"/>
      <c r="AZ28" s="49"/>
      <c r="BA28" s="171"/>
      <c r="BC28" s="171"/>
      <c r="BD28" s="171"/>
      <c r="BE28" s="171"/>
      <c r="BG28" s="107"/>
      <c r="BH28" s="165"/>
      <c r="BI28" s="107"/>
      <c r="BJ28" s="107"/>
      <c r="BK28" s="107"/>
      <c r="BL28" s="107"/>
    </row>
    <row r="29" spans="1:70" s="50" customFormat="1" ht="15.75" thickBot="1">
      <c r="A29" s="50" t="s">
        <v>1071</v>
      </c>
      <c r="B29" s="50" t="s">
        <v>1218</v>
      </c>
      <c r="C29" s="49">
        <v>25</v>
      </c>
      <c r="D29" s="50" t="s">
        <v>116</v>
      </c>
      <c r="E29" s="50" t="s">
        <v>43</v>
      </c>
      <c r="F29" s="49" t="s">
        <v>37</v>
      </c>
      <c r="G29" s="49">
        <v>12</v>
      </c>
      <c r="H29" s="49">
        <v>14</v>
      </c>
      <c r="I29" s="49">
        <v>13</v>
      </c>
      <c r="J29" s="292">
        <v>0</v>
      </c>
      <c r="K29" s="292">
        <v>7.0999999999999994E-2</v>
      </c>
      <c r="L29" s="292">
        <v>0</v>
      </c>
      <c r="M29" s="292">
        <v>7.0999999999999994E-2</v>
      </c>
      <c r="N29" s="49">
        <v>1</v>
      </c>
      <c r="O29" s="49">
        <v>0</v>
      </c>
      <c r="P29" s="49">
        <v>0</v>
      </c>
      <c r="Q29" s="49">
        <v>0</v>
      </c>
      <c r="R29" s="49">
        <v>0</v>
      </c>
      <c r="S29" s="49">
        <v>0</v>
      </c>
      <c r="T29" s="49">
        <v>0</v>
      </c>
      <c r="U29" s="49">
        <v>0</v>
      </c>
      <c r="V29" s="49">
        <v>1</v>
      </c>
      <c r="W29" s="49">
        <v>6</v>
      </c>
      <c r="X29" s="49">
        <v>-80</v>
      </c>
      <c r="Y29" s="49">
        <v>0</v>
      </c>
      <c r="Z29" s="49">
        <v>0</v>
      </c>
      <c r="AA29" s="49">
        <v>0</v>
      </c>
      <c r="AB29" s="49">
        <v>0</v>
      </c>
      <c r="AC29" s="49">
        <v>0</v>
      </c>
      <c r="AD29" s="49">
        <v>0</v>
      </c>
      <c r="AE29" s="293" t="s">
        <v>1219</v>
      </c>
      <c r="AF29" s="294"/>
      <c r="AG29" s="49">
        <v>0</v>
      </c>
      <c r="AH29" s="49">
        <v>1</v>
      </c>
      <c r="AI29" s="49">
        <v>1</v>
      </c>
      <c r="AJ29" s="49">
        <v>0</v>
      </c>
      <c r="AK29" s="49">
        <v>1</v>
      </c>
      <c r="AL29" s="49">
        <v>0</v>
      </c>
      <c r="AM29" s="49">
        <v>0</v>
      </c>
      <c r="AN29" s="49">
        <v>0</v>
      </c>
      <c r="AO29" s="294"/>
      <c r="AP29" s="330">
        <v>6</v>
      </c>
      <c r="AQ29" s="331">
        <v>0</v>
      </c>
      <c r="AR29" s="331">
        <v>0</v>
      </c>
      <c r="AS29" s="331">
        <v>0</v>
      </c>
      <c r="AT29" s="331">
        <v>0</v>
      </c>
      <c r="AU29" s="294"/>
      <c r="AV29" s="332">
        <v>7</v>
      </c>
      <c r="AW29" s="331">
        <v>0</v>
      </c>
      <c r="AX29" s="331">
        <v>0.125</v>
      </c>
      <c r="AY29" s="331">
        <v>0</v>
      </c>
      <c r="AZ29" s="331">
        <v>0.125</v>
      </c>
    </row>
    <row r="30" spans="1:70" s="50" customFormat="1" ht="15.75" thickBot="1">
      <c r="A30" s="50" t="s">
        <v>658</v>
      </c>
      <c r="B30" s="50" t="s">
        <v>1220</v>
      </c>
      <c r="C30" s="49">
        <v>27</v>
      </c>
      <c r="D30" s="50" t="s">
        <v>38</v>
      </c>
      <c r="E30" s="50" t="s">
        <v>34</v>
      </c>
      <c r="F30" s="49" t="s">
        <v>10</v>
      </c>
      <c r="G30" s="49">
        <v>100</v>
      </c>
      <c r="H30" s="49">
        <v>373</v>
      </c>
      <c r="I30" s="49">
        <v>339</v>
      </c>
      <c r="J30" s="292">
        <v>0.248</v>
      </c>
      <c r="K30" s="292">
        <v>0.30499999999999999</v>
      </c>
      <c r="L30" s="292">
        <v>0.437</v>
      </c>
      <c r="M30" s="292">
        <v>0.74099999999999999</v>
      </c>
      <c r="N30" s="49">
        <v>39</v>
      </c>
      <c r="O30" s="49">
        <v>84</v>
      </c>
      <c r="P30" s="49">
        <v>14</v>
      </c>
      <c r="Q30" s="49">
        <v>1</v>
      </c>
      <c r="R30" s="49">
        <v>16</v>
      </c>
      <c r="S30" s="49">
        <v>56</v>
      </c>
      <c r="T30" s="49">
        <v>3</v>
      </c>
      <c r="U30" s="49">
        <v>2</v>
      </c>
      <c r="V30" s="49">
        <v>22</v>
      </c>
      <c r="W30" s="49">
        <v>96</v>
      </c>
      <c r="X30" s="49">
        <v>99</v>
      </c>
      <c r="Y30" s="49">
        <v>148</v>
      </c>
      <c r="Z30" s="49">
        <v>5</v>
      </c>
      <c r="AA30" s="49">
        <v>7</v>
      </c>
      <c r="AB30" s="49">
        <v>0</v>
      </c>
      <c r="AC30" s="49">
        <v>3</v>
      </c>
      <c r="AD30" s="49">
        <v>0</v>
      </c>
      <c r="AE30" s="293" t="s">
        <v>898</v>
      </c>
      <c r="AF30" s="294"/>
      <c r="AG30" s="49">
        <v>0</v>
      </c>
      <c r="AH30" s="49">
        <v>98</v>
      </c>
      <c r="AI30" s="49">
        <v>0</v>
      </c>
      <c r="AJ30" s="49">
        <v>0</v>
      </c>
      <c r="AK30" s="49">
        <v>0</v>
      </c>
      <c r="AL30" s="49">
        <v>0</v>
      </c>
      <c r="AM30" s="49">
        <v>0</v>
      </c>
      <c r="AN30" s="49">
        <v>0</v>
      </c>
      <c r="AO30" s="294"/>
      <c r="AP30" s="330">
        <v>86</v>
      </c>
      <c r="AQ30" s="331">
        <v>0.23300000000000001</v>
      </c>
      <c r="AR30" s="331">
        <v>0.28999999999999998</v>
      </c>
      <c r="AS30" s="331">
        <v>0.5</v>
      </c>
      <c r="AT30" s="331">
        <v>0.79</v>
      </c>
      <c r="AU30" s="294"/>
      <c r="AV30" s="332">
        <v>253</v>
      </c>
      <c r="AW30" s="331">
        <v>0.253</v>
      </c>
      <c r="AX30" s="331">
        <v>0.309</v>
      </c>
      <c r="AY30" s="331">
        <v>0.41499999999999998</v>
      </c>
      <c r="AZ30" s="331">
        <v>0.72399999999999998</v>
      </c>
    </row>
    <row r="31" spans="1:70" s="50" customFormat="1" ht="15.75" thickBot="1">
      <c r="A31" s="50" t="s">
        <v>143</v>
      </c>
      <c r="B31" s="50" t="s">
        <v>1221</v>
      </c>
      <c r="C31" s="49">
        <v>31</v>
      </c>
      <c r="D31" s="50" t="s">
        <v>58</v>
      </c>
      <c r="E31" s="50" t="s">
        <v>43</v>
      </c>
      <c r="F31" s="49" t="s">
        <v>10</v>
      </c>
      <c r="G31" s="49">
        <v>99</v>
      </c>
      <c r="H31" s="49">
        <v>370</v>
      </c>
      <c r="I31" s="49">
        <v>317</v>
      </c>
      <c r="J31" s="292">
        <v>0.28100000000000003</v>
      </c>
      <c r="K31" s="292">
        <v>0.378</v>
      </c>
      <c r="L31" s="292">
        <v>0.44500000000000001</v>
      </c>
      <c r="M31" s="292">
        <v>0.82299999999999995</v>
      </c>
      <c r="N31" s="49">
        <v>41</v>
      </c>
      <c r="O31" s="49">
        <v>89</v>
      </c>
      <c r="P31" s="49">
        <v>16</v>
      </c>
      <c r="Q31" s="49">
        <v>0</v>
      </c>
      <c r="R31" s="49">
        <v>12</v>
      </c>
      <c r="S31" s="49">
        <v>49</v>
      </c>
      <c r="T31" s="49">
        <v>0</v>
      </c>
      <c r="U31" s="49">
        <v>1</v>
      </c>
      <c r="V31" s="49">
        <v>31</v>
      </c>
      <c r="W31" s="49">
        <v>82</v>
      </c>
      <c r="X31" s="49">
        <v>117</v>
      </c>
      <c r="Y31" s="49">
        <v>141</v>
      </c>
      <c r="Z31" s="49">
        <v>6</v>
      </c>
      <c r="AA31" s="49">
        <v>20</v>
      </c>
      <c r="AB31" s="49">
        <v>0</v>
      </c>
      <c r="AC31" s="49">
        <v>2</v>
      </c>
      <c r="AD31" s="49">
        <v>1</v>
      </c>
      <c r="AE31" s="293" t="s">
        <v>902</v>
      </c>
      <c r="AF31" s="294"/>
      <c r="AG31" s="49">
        <v>85</v>
      </c>
      <c r="AH31" s="49">
        <v>0</v>
      </c>
      <c r="AI31" s="49">
        <v>0</v>
      </c>
      <c r="AJ31" s="49">
        <v>0</v>
      </c>
      <c r="AK31" s="49">
        <v>0</v>
      </c>
      <c r="AL31" s="49">
        <v>0</v>
      </c>
      <c r="AM31" s="49">
        <v>0</v>
      </c>
      <c r="AN31" s="49">
        <v>0</v>
      </c>
      <c r="AO31" s="294"/>
      <c r="AP31" s="330">
        <v>53</v>
      </c>
      <c r="AQ31" s="331">
        <v>0.28299999999999997</v>
      </c>
      <c r="AR31" s="331">
        <v>0.433</v>
      </c>
      <c r="AS31" s="331">
        <v>0.39600000000000002</v>
      </c>
      <c r="AT31" s="331">
        <v>0.82899999999999996</v>
      </c>
      <c r="AU31" s="294"/>
      <c r="AV31" s="332">
        <v>264</v>
      </c>
      <c r="AW31" s="331">
        <v>0.28000000000000003</v>
      </c>
      <c r="AX31" s="331">
        <v>0.36599999999999999</v>
      </c>
      <c r="AY31" s="331">
        <v>0.45500000000000002</v>
      </c>
      <c r="AZ31" s="331">
        <v>0.82099999999999995</v>
      </c>
    </row>
    <row r="32" spans="1:70" s="50" customFormat="1" ht="15.75" thickBot="1">
      <c r="A32" s="50" t="s">
        <v>188</v>
      </c>
      <c r="B32" s="50" t="s">
        <v>1222</v>
      </c>
      <c r="C32" s="49">
        <v>34</v>
      </c>
      <c r="D32" s="50" t="s">
        <v>78</v>
      </c>
      <c r="E32" s="50" t="s">
        <v>43</v>
      </c>
      <c r="F32" s="49" t="s">
        <v>10</v>
      </c>
      <c r="G32" s="49">
        <v>130</v>
      </c>
      <c r="H32" s="49">
        <v>503</v>
      </c>
      <c r="I32" s="49">
        <v>426</v>
      </c>
      <c r="J32" s="292">
        <v>0.26300000000000001</v>
      </c>
      <c r="K32" s="292">
        <v>0.36799999999999999</v>
      </c>
      <c r="L32" s="292">
        <v>0.371</v>
      </c>
      <c r="M32" s="292">
        <v>0.73899999999999999</v>
      </c>
      <c r="N32" s="49">
        <v>44</v>
      </c>
      <c r="O32" s="49">
        <v>112</v>
      </c>
      <c r="P32" s="49">
        <v>16</v>
      </c>
      <c r="Q32" s="49">
        <v>0</v>
      </c>
      <c r="R32" s="49">
        <v>10</v>
      </c>
      <c r="S32" s="49">
        <v>52</v>
      </c>
      <c r="T32" s="49">
        <v>0</v>
      </c>
      <c r="U32" s="49">
        <v>1</v>
      </c>
      <c r="V32" s="49">
        <v>58</v>
      </c>
      <c r="W32" s="49">
        <v>116</v>
      </c>
      <c r="X32" s="49">
        <v>96</v>
      </c>
      <c r="Y32" s="49">
        <v>158</v>
      </c>
      <c r="Z32" s="49">
        <v>10</v>
      </c>
      <c r="AA32" s="49">
        <v>15</v>
      </c>
      <c r="AB32" s="49">
        <v>0</v>
      </c>
      <c r="AC32" s="49">
        <v>4</v>
      </c>
      <c r="AD32" s="49">
        <v>5</v>
      </c>
      <c r="AE32" s="293" t="s">
        <v>945</v>
      </c>
      <c r="AF32" s="294"/>
      <c r="AG32" s="49">
        <v>0</v>
      </c>
      <c r="AH32" s="49">
        <v>3</v>
      </c>
      <c r="AI32" s="49">
        <v>0</v>
      </c>
      <c r="AJ32" s="49">
        <v>116</v>
      </c>
      <c r="AK32" s="49">
        <v>0</v>
      </c>
      <c r="AL32" s="49">
        <v>0</v>
      </c>
      <c r="AM32" s="49">
        <v>0</v>
      </c>
      <c r="AN32" s="49">
        <v>0</v>
      </c>
      <c r="AO32" s="294"/>
      <c r="AP32" s="330">
        <v>107</v>
      </c>
      <c r="AQ32" s="331">
        <v>0.308</v>
      </c>
      <c r="AR32" s="331">
        <v>0.41899999999999998</v>
      </c>
      <c r="AS32" s="331">
        <v>0.42099999999999999</v>
      </c>
      <c r="AT32" s="331">
        <v>0.83899999999999997</v>
      </c>
      <c r="AU32" s="294"/>
      <c r="AV32" s="332">
        <v>319</v>
      </c>
      <c r="AW32" s="331">
        <v>0.248</v>
      </c>
      <c r="AX32" s="331">
        <v>0.35</v>
      </c>
      <c r="AY32" s="331">
        <v>0.35399999999999998</v>
      </c>
      <c r="AZ32" s="331">
        <v>0.70399999999999996</v>
      </c>
    </row>
    <row r="33" spans="1:71" s="50" customFormat="1" ht="15.75" thickBot="1">
      <c r="A33" s="50" t="s">
        <v>669</v>
      </c>
      <c r="B33" s="50" t="s">
        <v>1223</v>
      </c>
      <c r="C33" s="49">
        <v>25</v>
      </c>
      <c r="D33" s="50" t="s">
        <v>51</v>
      </c>
      <c r="E33" s="50" t="s">
        <v>43</v>
      </c>
      <c r="F33" s="49" t="s">
        <v>10</v>
      </c>
      <c r="G33" s="49">
        <v>122</v>
      </c>
      <c r="H33" s="49">
        <v>442</v>
      </c>
      <c r="I33" s="49">
        <v>412</v>
      </c>
      <c r="J33" s="292">
        <v>0.23799999999999999</v>
      </c>
      <c r="K33" s="292">
        <v>0.28499999999999998</v>
      </c>
      <c r="L33" s="292">
        <v>0.47299999999999998</v>
      </c>
      <c r="M33" s="292">
        <v>0.75800000000000001</v>
      </c>
      <c r="N33" s="49">
        <v>53</v>
      </c>
      <c r="O33" s="49">
        <v>98</v>
      </c>
      <c r="P33" s="49">
        <v>25</v>
      </c>
      <c r="Q33" s="49">
        <v>3</v>
      </c>
      <c r="R33" s="49">
        <v>22</v>
      </c>
      <c r="S33" s="49">
        <v>59</v>
      </c>
      <c r="T33" s="49">
        <v>6</v>
      </c>
      <c r="U33" s="49">
        <v>1</v>
      </c>
      <c r="V33" s="49">
        <v>26</v>
      </c>
      <c r="W33" s="49">
        <v>133</v>
      </c>
      <c r="X33" s="49">
        <v>95</v>
      </c>
      <c r="Y33" s="49">
        <v>195</v>
      </c>
      <c r="Z33" s="49">
        <v>9</v>
      </c>
      <c r="AA33" s="49">
        <v>2</v>
      </c>
      <c r="AB33" s="49">
        <v>0</v>
      </c>
      <c r="AC33" s="49">
        <v>2</v>
      </c>
      <c r="AD33" s="49">
        <v>3</v>
      </c>
      <c r="AE33" s="293" t="s">
        <v>1103</v>
      </c>
      <c r="AF33" s="294"/>
      <c r="AG33" s="49">
        <v>0</v>
      </c>
      <c r="AH33" s="49">
        <v>0</v>
      </c>
      <c r="AI33" s="49">
        <v>0</v>
      </c>
      <c r="AJ33" s="49">
        <v>0</v>
      </c>
      <c r="AK33" s="49">
        <v>0</v>
      </c>
      <c r="AL33" s="49">
        <v>59</v>
      </c>
      <c r="AM33" s="49">
        <v>5</v>
      </c>
      <c r="AN33" s="49">
        <v>55</v>
      </c>
      <c r="AO33" s="294"/>
      <c r="AP33" s="330">
        <v>98</v>
      </c>
      <c r="AQ33" s="331">
        <v>0.20399999999999999</v>
      </c>
      <c r="AR33" s="331">
        <v>0.26400000000000001</v>
      </c>
      <c r="AS33" s="331">
        <v>0.39800000000000002</v>
      </c>
      <c r="AT33" s="331">
        <v>0.66200000000000003</v>
      </c>
      <c r="AU33" s="294"/>
      <c r="AV33" s="332">
        <v>314</v>
      </c>
      <c r="AW33" s="331">
        <v>0.248</v>
      </c>
      <c r="AX33" s="331">
        <v>0.29199999999999998</v>
      </c>
      <c r="AY33" s="331">
        <v>0.497</v>
      </c>
      <c r="AZ33" s="331">
        <v>0.78800000000000003</v>
      </c>
    </row>
    <row r="34" spans="1:71" s="50" customFormat="1" ht="15.75" thickBot="1">
      <c r="A34" s="50" t="s">
        <v>632</v>
      </c>
      <c r="B34" s="50" t="s">
        <v>1224</v>
      </c>
      <c r="C34" s="49">
        <v>34</v>
      </c>
      <c r="D34" s="50" t="s">
        <v>62</v>
      </c>
      <c r="E34" s="50" t="s">
        <v>34</v>
      </c>
      <c r="F34" s="49" t="s">
        <v>10</v>
      </c>
      <c r="G34" s="49">
        <v>73</v>
      </c>
      <c r="H34" s="49">
        <v>268</v>
      </c>
      <c r="I34" s="49">
        <v>254</v>
      </c>
      <c r="J34" s="292">
        <v>0.217</v>
      </c>
      <c r="K34" s="292">
        <v>0.255</v>
      </c>
      <c r="L34" s="292">
        <v>0.32300000000000001</v>
      </c>
      <c r="M34" s="292">
        <v>0.57799999999999996</v>
      </c>
      <c r="N34" s="49">
        <v>24</v>
      </c>
      <c r="O34" s="49">
        <v>55</v>
      </c>
      <c r="P34" s="49">
        <v>13</v>
      </c>
      <c r="Q34" s="49">
        <v>1</v>
      </c>
      <c r="R34" s="49">
        <v>4</v>
      </c>
      <c r="S34" s="49">
        <v>24</v>
      </c>
      <c r="T34" s="49">
        <v>0</v>
      </c>
      <c r="U34" s="49">
        <v>1</v>
      </c>
      <c r="V34" s="49">
        <v>12</v>
      </c>
      <c r="W34" s="49">
        <v>48</v>
      </c>
      <c r="X34" s="49">
        <v>55</v>
      </c>
      <c r="Y34" s="49">
        <v>82</v>
      </c>
      <c r="Z34" s="49">
        <v>7</v>
      </c>
      <c r="AA34" s="49">
        <v>1</v>
      </c>
      <c r="AB34" s="49">
        <v>1</v>
      </c>
      <c r="AC34" s="49">
        <v>0</v>
      </c>
      <c r="AD34" s="49">
        <v>0</v>
      </c>
      <c r="AE34" s="293" t="s">
        <v>938</v>
      </c>
      <c r="AF34" s="294"/>
      <c r="AG34" s="49">
        <v>0</v>
      </c>
      <c r="AH34" s="49">
        <v>0</v>
      </c>
      <c r="AI34" s="49">
        <v>0</v>
      </c>
      <c r="AJ34" s="49">
        <v>0</v>
      </c>
      <c r="AK34" s="49">
        <v>71</v>
      </c>
      <c r="AL34" s="49">
        <v>0</v>
      </c>
      <c r="AM34" s="49">
        <v>0</v>
      </c>
      <c r="AN34" s="49">
        <v>0</v>
      </c>
      <c r="AO34" s="294"/>
      <c r="AP34" s="330">
        <v>82</v>
      </c>
      <c r="AQ34" s="331">
        <v>0.19500000000000001</v>
      </c>
      <c r="AR34" s="331">
        <v>0.24099999999999999</v>
      </c>
      <c r="AS34" s="331">
        <v>0.28000000000000003</v>
      </c>
      <c r="AT34" s="331">
        <v>0.52200000000000002</v>
      </c>
      <c r="AU34" s="294"/>
      <c r="AV34" s="332">
        <v>172</v>
      </c>
      <c r="AW34" s="331">
        <v>0.22700000000000001</v>
      </c>
      <c r="AX34" s="331">
        <v>0.26100000000000001</v>
      </c>
      <c r="AY34" s="331">
        <v>0.34300000000000003</v>
      </c>
      <c r="AZ34" s="331">
        <v>0.60399999999999998</v>
      </c>
    </row>
    <row r="35" spans="1:71" s="50" customFormat="1" ht="15.75" thickBot="1">
      <c r="A35" s="50" t="s">
        <v>678</v>
      </c>
      <c r="B35" s="50" t="s">
        <v>1225</v>
      </c>
      <c r="C35" s="49">
        <v>26</v>
      </c>
      <c r="D35" s="50" t="s">
        <v>58</v>
      </c>
      <c r="E35" s="50" t="s">
        <v>43</v>
      </c>
      <c r="F35" s="49" t="s">
        <v>35</v>
      </c>
      <c r="G35" s="49">
        <v>157</v>
      </c>
      <c r="H35" s="49">
        <v>718</v>
      </c>
      <c r="I35" s="49">
        <v>662</v>
      </c>
      <c r="J35" s="292">
        <v>0.30399999999999999</v>
      </c>
      <c r="K35" s="292">
        <v>0.35</v>
      </c>
      <c r="L35" s="292">
        <v>0.40899999999999997</v>
      </c>
      <c r="M35" s="292">
        <v>0.75900000000000001</v>
      </c>
      <c r="N35" s="49">
        <v>93</v>
      </c>
      <c r="O35" s="49">
        <v>201</v>
      </c>
      <c r="P35" s="49">
        <v>27</v>
      </c>
      <c r="Q35" s="49">
        <v>5</v>
      </c>
      <c r="R35" s="49">
        <v>11</v>
      </c>
      <c r="S35" s="49">
        <v>57</v>
      </c>
      <c r="T35" s="49">
        <v>22</v>
      </c>
      <c r="U35" s="49">
        <v>9</v>
      </c>
      <c r="V35" s="49">
        <v>49</v>
      </c>
      <c r="W35" s="49">
        <v>94</v>
      </c>
      <c r="X35" s="49">
        <v>100</v>
      </c>
      <c r="Y35" s="49">
        <v>271</v>
      </c>
      <c r="Z35" s="49">
        <v>8</v>
      </c>
      <c r="AA35" s="49">
        <v>0</v>
      </c>
      <c r="AB35" s="49">
        <v>3</v>
      </c>
      <c r="AC35" s="49">
        <v>4</v>
      </c>
      <c r="AD35" s="49">
        <v>3</v>
      </c>
      <c r="AE35" s="293" t="s">
        <v>897</v>
      </c>
      <c r="AF35" s="294"/>
      <c r="AG35" s="49">
        <v>0</v>
      </c>
      <c r="AH35" s="49">
        <v>0</v>
      </c>
      <c r="AI35" s="49">
        <v>0</v>
      </c>
      <c r="AJ35" s="49">
        <v>0</v>
      </c>
      <c r="AK35" s="49">
        <v>0</v>
      </c>
      <c r="AL35" s="49">
        <v>0</v>
      </c>
      <c r="AM35" s="49">
        <v>156</v>
      </c>
      <c r="AN35" s="49">
        <v>0</v>
      </c>
      <c r="AO35" s="294"/>
      <c r="AP35" s="330">
        <v>151</v>
      </c>
      <c r="AQ35" s="331">
        <v>0.29099999999999998</v>
      </c>
      <c r="AR35" s="331">
        <v>0.34699999999999998</v>
      </c>
      <c r="AS35" s="331">
        <v>0.36399999999999999</v>
      </c>
      <c r="AT35" s="331">
        <v>0.71199999999999997</v>
      </c>
      <c r="AU35" s="294"/>
      <c r="AV35" s="332">
        <v>511</v>
      </c>
      <c r="AW35" s="331">
        <v>0.307</v>
      </c>
      <c r="AX35" s="331">
        <v>0.35</v>
      </c>
      <c r="AY35" s="331">
        <v>0.42299999999999999</v>
      </c>
      <c r="AZ35" s="331">
        <v>0.77300000000000002</v>
      </c>
    </row>
    <row r="36" spans="1:71" s="50" customFormat="1" ht="15.75" thickBot="1">
      <c r="A36" s="50" t="s">
        <v>66</v>
      </c>
      <c r="B36" s="50" t="s">
        <v>1226</v>
      </c>
      <c r="C36" s="49">
        <v>34</v>
      </c>
      <c r="D36" s="50" t="s">
        <v>33</v>
      </c>
      <c r="E36" s="50" t="s">
        <v>34</v>
      </c>
      <c r="F36" s="49" t="s">
        <v>35</v>
      </c>
      <c r="G36" s="49">
        <v>141</v>
      </c>
      <c r="H36" s="49">
        <v>597</v>
      </c>
      <c r="I36" s="49">
        <v>525</v>
      </c>
      <c r="J36" s="292">
        <v>0.30499999999999999</v>
      </c>
      <c r="K36" s="292">
        <v>0.38400000000000001</v>
      </c>
      <c r="L36" s="292">
        <v>0.41699999999999998</v>
      </c>
      <c r="M36" s="292">
        <v>0.80100000000000005</v>
      </c>
      <c r="N36" s="49">
        <v>69</v>
      </c>
      <c r="O36" s="49">
        <v>160</v>
      </c>
      <c r="P36" s="49">
        <v>36</v>
      </c>
      <c r="Q36" s="49">
        <v>1</v>
      </c>
      <c r="R36" s="49">
        <v>7</v>
      </c>
      <c r="S36" s="49">
        <v>71</v>
      </c>
      <c r="T36" s="49">
        <v>2</v>
      </c>
      <c r="U36" s="49">
        <v>1</v>
      </c>
      <c r="V36" s="49">
        <v>66</v>
      </c>
      <c r="W36" s="49">
        <v>83</v>
      </c>
      <c r="X36" s="49">
        <v>116</v>
      </c>
      <c r="Y36" s="49">
        <v>219</v>
      </c>
      <c r="Z36" s="49">
        <v>17</v>
      </c>
      <c r="AA36" s="49">
        <v>3</v>
      </c>
      <c r="AB36" s="49">
        <v>0</v>
      </c>
      <c r="AC36" s="49">
        <v>3</v>
      </c>
      <c r="AD36" s="49">
        <v>3</v>
      </c>
      <c r="AE36" s="293" t="s">
        <v>948</v>
      </c>
      <c r="AF36" s="294"/>
      <c r="AG36" s="49">
        <v>0</v>
      </c>
      <c r="AH36" s="49">
        <v>125</v>
      </c>
      <c r="AI36" s="49">
        <v>0</v>
      </c>
      <c r="AJ36" s="49">
        <v>0</v>
      </c>
      <c r="AK36" s="49">
        <v>0</v>
      </c>
      <c r="AL36" s="49">
        <v>0</v>
      </c>
      <c r="AM36" s="49">
        <v>0</v>
      </c>
      <c r="AN36" s="49">
        <v>0</v>
      </c>
      <c r="AO36" s="294"/>
      <c r="AP36" s="330">
        <v>130</v>
      </c>
      <c r="AQ36" s="331">
        <v>0.308</v>
      </c>
      <c r="AR36" s="331">
        <v>0.377</v>
      </c>
      <c r="AS36" s="331">
        <v>0.377</v>
      </c>
      <c r="AT36" s="331">
        <v>0.754</v>
      </c>
      <c r="AU36" s="294"/>
      <c r="AV36" s="332">
        <v>395</v>
      </c>
      <c r="AW36" s="331">
        <v>0.30399999999999999</v>
      </c>
      <c r="AX36" s="331">
        <v>0.38600000000000001</v>
      </c>
      <c r="AY36" s="331">
        <v>0.43</v>
      </c>
      <c r="AZ36" s="331">
        <v>0.81599999999999995</v>
      </c>
    </row>
    <row r="37" spans="1:71" s="50" customFormat="1" ht="15.75" thickBot="1">
      <c r="A37" s="50" t="s">
        <v>647</v>
      </c>
      <c r="B37" s="50" t="s">
        <v>1227</v>
      </c>
      <c r="C37" s="49">
        <v>23</v>
      </c>
      <c r="D37" s="50" t="s">
        <v>73</v>
      </c>
      <c r="E37" s="50" t="s">
        <v>34</v>
      </c>
      <c r="F37" s="49" t="s">
        <v>35</v>
      </c>
      <c r="G37" s="49">
        <v>162</v>
      </c>
      <c r="H37" s="49">
        <v>651</v>
      </c>
      <c r="I37" s="49">
        <v>607</v>
      </c>
      <c r="J37" s="292">
        <v>0.20399999999999999</v>
      </c>
      <c r="K37" s="292">
        <v>0.252</v>
      </c>
      <c r="L37" s="292">
        <v>0.39700000000000002</v>
      </c>
      <c r="M37" s="292">
        <v>0.64900000000000002</v>
      </c>
      <c r="N37" s="49">
        <v>79</v>
      </c>
      <c r="O37" s="49">
        <v>124</v>
      </c>
      <c r="P37" s="49">
        <v>21</v>
      </c>
      <c r="Q37" s="49">
        <v>3</v>
      </c>
      <c r="R37" s="49">
        <v>30</v>
      </c>
      <c r="S37" s="49">
        <v>75</v>
      </c>
      <c r="T37" s="49">
        <v>15</v>
      </c>
      <c r="U37" s="49">
        <v>6</v>
      </c>
      <c r="V37" s="49">
        <v>32</v>
      </c>
      <c r="W37" s="49">
        <v>162</v>
      </c>
      <c r="X37" s="49">
        <v>65</v>
      </c>
      <c r="Y37" s="49">
        <v>241</v>
      </c>
      <c r="Z37" s="49">
        <v>13</v>
      </c>
      <c r="AA37" s="49">
        <v>8</v>
      </c>
      <c r="AB37" s="49">
        <v>0</v>
      </c>
      <c r="AC37" s="49">
        <v>4</v>
      </c>
      <c r="AD37" s="49">
        <v>5</v>
      </c>
      <c r="AE37" s="293" t="s">
        <v>895</v>
      </c>
      <c r="AF37" s="294"/>
      <c r="AG37" s="49">
        <v>0</v>
      </c>
      <c r="AH37" s="49">
        <v>0</v>
      </c>
      <c r="AI37" s="49">
        <v>158</v>
      </c>
      <c r="AJ37" s="49">
        <v>0</v>
      </c>
      <c r="AK37" s="49">
        <v>0</v>
      </c>
      <c r="AL37" s="49">
        <v>0</v>
      </c>
      <c r="AM37" s="49">
        <v>0</v>
      </c>
      <c r="AN37" s="49">
        <v>0</v>
      </c>
      <c r="AO37" s="294"/>
      <c r="AP37" s="330">
        <v>159</v>
      </c>
      <c r="AQ37" s="331">
        <v>0.14499999999999999</v>
      </c>
      <c r="AR37" s="331">
        <v>0.2</v>
      </c>
      <c r="AS37" s="331">
        <v>0.252</v>
      </c>
      <c r="AT37" s="331">
        <v>0.45200000000000001</v>
      </c>
      <c r="AU37" s="294"/>
      <c r="AV37" s="332">
        <v>448</v>
      </c>
      <c r="AW37" s="331">
        <v>0.22500000000000001</v>
      </c>
      <c r="AX37" s="331">
        <v>0.27</v>
      </c>
      <c r="AY37" s="331">
        <v>0.44900000000000001</v>
      </c>
      <c r="AZ37" s="331">
        <v>0.71899999999999997</v>
      </c>
    </row>
    <row r="38" spans="1:71" s="50" customFormat="1" ht="15.75" thickBot="1">
      <c r="A38" s="50" t="s">
        <v>754</v>
      </c>
      <c r="B38" s="50" t="s">
        <v>1228</v>
      </c>
      <c r="C38" s="49">
        <v>26</v>
      </c>
      <c r="D38" s="50" t="s">
        <v>38</v>
      </c>
      <c r="E38" s="50" t="s">
        <v>34</v>
      </c>
      <c r="F38" s="49" t="s">
        <v>10</v>
      </c>
      <c r="G38" s="49">
        <v>11</v>
      </c>
      <c r="H38" s="49">
        <v>21</v>
      </c>
      <c r="I38" s="49">
        <v>20</v>
      </c>
      <c r="J38" s="292">
        <v>0.1</v>
      </c>
      <c r="K38" s="292">
        <v>0.14299999999999999</v>
      </c>
      <c r="L38" s="292">
        <v>0.25</v>
      </c>
      <c r="M38" s="292">
        <v>0.39300000000000002</v>
      </c>
      <c r="N38" s="49">
        <v>1</v>
      </c>
      <c r="O38" s="49">
        <v>2</v>
      </c>
      <c r="P38" s="49">
        <v>0</v>
      </c>
      <c r="Q38" s="49">
        <v>0</v>
      </c>
      <c r="R38" s="49">
        <v>1</v>
      </c>
      <c r="S38" s="49">
        <v>3</v>
      </c>
      <c r="T38" s="49">
        <v>0</v>
      </c>
      <c r="U38" s="49">
        <v>0</v>
      </c>
      <c r="V38" s="49">
        <v>1</v>
      </c>
      <c r="W38" s="49">
        <v>6</v>
      </c>
      <c r="X38" s="49">
        <v>4</v>
      </c>
      <c r="Y38" s="49">
        <v>5</v>
      </c>
      <c r="Z38" s="49">
        <v>0</v>
      </c>
      <c r="AA38" s="49">
        <v>0</v>
      </c>
      <c r="AB38" s="49">
        <v>0</v>
      </c>
      <c r="AC38" s="49">
        <v>0</v>
      </c>
      <c r="AD38" s="49">
        <v>0</v>
      </c>
      <c r="AE38" s="293" t="s">
        <v>902</v>
      </c>
      <c r="AF38" s="294"/>
      <c r="AG38" s="49">
        <v>10</v>
      </c>
      <c r="AH38" s="49">
        <v>0</v>
      </c>
      <c r="AI38" s="49">
        <v>0</v>
      </c>
      <c r="AJ38" s="49">
        <v>0</v>
      </c>
      <c r="AK38" s="49">
        <v>0</v>
      </c>
      <c r="AL38" s="49">
        <v>0</v>
      </c>
      <c r="AM38" s="49">
        <v>0</v>
      </c>
      <c r="AN38" s="49">
        <v>0</v>
      </c>
      <c r="AO38" s="294"/>
      <c r="AP38" s="330">
        <v>2</v>
      </c>
      <c r="AQ38" s="331">
        <v>0</v>
      </c>
      <c r="AR38" s="331">
        <v>0</v>
      </c>
      <c r="AS38" s="331">
        <v>0</v>
      </c>
      <c r="AT38" s="331">
        <v>0</v>
      </c>
      <c r="AU38" s="294"/>
      <c r="AV38" s="332">
        <v>18</v>
      </c>
      <c r="AW38" s="331">
        <v>0.111</v>
      </c>
      <c r="AX38" s="331">
        <v>0.158</v>
      </c>
      <c r="AY38" s="331">
        <v>0.27800000000000002</v>
      </c>
      <c r="AZ38" s="331">
        <v>0.436</v>
      </c>
    </row>
    <row r="39" spans="1:71" s="50" customFormat="1" ht="15.75" thickBot="1">
      <c r="A39" s="50" t="s">
        <v>184</v>
      </c>
      <c r="B39" s="50" t="s">
        <v>1229</v>
      </c>
      <c r="C39" s="49">
        <v>31</v>
      </c>
      <c r="D39" s="50" t="s">
        <v>53</v>
      </c>
      <c r="E39" s="50" t="s">
        <v>34</v>
      </c>
      <c r="F39" s="49" t="s">
        <v>10</v>
      </c>
      <c r="G39" s="49">
        <v>100</v>
      </c>
      <c r="H39" s="49">
        <v>313</v>
      </c>
      <c r="I39" s="49">
        <v>283</v>
      </c>
      <c r="J39" s="292">
        <v>0.19800000000000001</v>
      </c>
      <c r="K39" s="292">
        <v>0.27200000000000002</v>
      </c>
      <c r="L39" s="292">
        <v>0.318</v>
      </c>
      <c r="M39" s="292">
        <v>0.59</v>
      </c>
      <c r="N39" s="49">
        <v>31</v>
      </c>
      <c r="O39" s="49">
        <v>56</v>
      </c>
      <c r="P39" s="49">
        <v>7</v>
      </c>
      <c r="Q39" s="49">
        <v>0</v>
      </c>
      <c r="R39" s="49">
        <v>9</v>
      </c>
      <c r="S39" s="49">
        <v>19</v>
      </c>
      <c r="T39" s="49">
        <v>1</v>
      </c>
      <c r="U39" s="49">
        <v>2</v>
      </c>
      <c r="V39" s="49">
        <v>28</v>
      </c>
      <c r="W39" s="49">
        <v>88</v>
      </c>
      <c r="X39" s="49">
        <v>61</v>
      </c>
      <c r="Y39" s="49">
        <v>90</v>
      </c>
      <c r="Z39" s="49">
        <v>12</v>
      </c>
      <c r="AA39" s="49">
        <v>1</v>
      </c>
      <c r="AB39" s="49">
        <v>0</v>
      </c>
      <c r="AC39" s="49">
        <v>1</v>
      </c>
      <c r="AD39" s="49">
        <v>2</v>
      </c>
      <c r="AE39" s="293" t="s">
        <v>1230</v>
      </c>
      <c r="AF39" s="294"/>
      <c r="AG39" s="49">
        <v>0</v>
      </c>
      <c r="AH39" s="49">
        <v>11</v>
      </c>
      <c r="AI39" s="49">
        <v>3</v>
      </c>
      <c r="AJ39" s="49">
        <v>64</v>
      </c>
      <c r="AK39" s="49">
        <v>0</v>
      </c>
      <c r="AL39" s="49">
        <v>0</v>
      </c>
      <c r="AM39" s="49">
        <v>0</v>
      </c>
      <c r="AN39" s="49">
        <v>0</v>
      </c>
      <c r="AO39" s="294"/>
      <c r="AP39" s="330">
        <v>105</v>
      </c>
      <c r="AQ39" s="331">
        <v>0.25700000000000001</v>
      </c>
      <c r="AR39" s="331">
        <v>0.32800000000000001</v>
      </c>
      <c r="AS39" s="331">
        <v>0.33300000000000002</v>
      </c>
      <c r="AT39" s="331">
        <v>0.66100000000000003</v>
      </c>
      <c r="AU39" s="294"/>
      <c r="AV39" s="332">
        <v>178</v>
      </c>
      <c r="AW39" s="331">
        <v>0.16300000000000001</v>
      </c>
      <c r="AX39" s="331">
        <v>0.23899999999999999</v>
      </c>
      <c r="AY39" s="331">
        <v>0.309</v>
      </c>
      <c r="AZ39" s="331">
        <v>0.54800000000000004</v>
      </c>
    </row>
    <row r="40" spans="1:71" s="50" customFormat="1" ht="15.75" thickBot="1">
      <c r="A40" s="50" t="s">
        <v>1066</v>
      </c>
      <c r="B40" s="50" t="s">
        <v>1231</v>
      </c>
      <c r="C40" s="49">
        <v>23</v>
      </c>
      <c r="D40" s="50" t="s">
        <v>33</v>
      </c>
      <c r="E40" s="50" t="s">
        <v>34</v>
      </c>
      <c r="F40" s="49" t="s">
        <v>37</v>
      </c>
      <c r="G40" s="49">
        <v>133</v>
      </c>
      <c r="H40" s="49">
        <v>544</v>
      </c>
      <c r="I40" s="49">
        <v>488</v>
      </c>
      <c r="J40" s="292">
        <v>0.25600000000000001</v>
      </c>
      <c r="K40" s="292">
        <v>0.313</v>
      </c>
      <c r="L40" s="292">
        <v>0.41</v>
      </c>
      <c r="M40" s="292">
        <v>0.72299999999999998</v>
      </c>
      <c r="N40" s="49">
        <v>60</v>
      </c>
      <c r="O40" s="49">
        <v>125</v>
      </c>
      <c r="P40" s="49">
        <v>30</v>
      </c>
      <c r="Q40" s="49">
        <v>3</v>
      </c>
      <c r="R40" s="49">
        <v>13</v>
      </c>
      <c r="S40" s="49">
        <v>74</v>
      </c>
      <c r="T40" s="49">
        <v>13</v>
      </c>
      <c r="U40" s="49">
        <v>5</v>
      </c>
      <c r="V40" s="49">
        <v>41</v>
      </c>
      <c r="W40" s="49">
        <v>78</v>
      </c>
      <c r="X40" s="49">
        <v>93</v>
      </c>
      <c r="Y40" s="49">
        <v>200</v>
      </c>
      <c r="Z40" s="49">
        <v>7</v>
      </c>
      <c r="AA40" s="49">
        <v>2</v>
      </c>
      <c r="AB40" s="49">
        <v>7</v>
      </c>
      <c r="AC40" s="49">
        <v>6</v>
      </c>
      <c r="AD40" s="49">
        <v>1</v>
      </c>
      <c r="AE40" s="293" t="s">
        <v>913</v>
      </c>
      <c r="AF40" s="294"/>
      <c r="AG40" s="49">
        <v>0</v>
      </c>
      <c r="AH40" s="49">
        <v>0</v>
      </c>
      <c r="AI40" s="49">
        <v>0</v>
      </c>
      <c r="AJ40" s="49">
        <v>0</v>
      </c>
      <c r="AK40" s="49">
        <v>130</v>
      </c>
      <c r="AL40" s="49">
        <v>0</v>
      </c>
      <c r="AM40" s="49">
        <v>0</v>
      </c>
      <c r="AN40" s="49">
        <v>0</v>
      </c>
      <c r="AO40" s="294"/>
      <c r="AP40" s="330">
        <v>165</v>
      </c>
      <c r="AQ40" s="331">
        <v>0.248</v>
      </c>
      <c r="AR40" s="331">
        <v>0.27700000000000002</v>
      </c>
      <c r="AS40" s="331">
        <v>0.38800000000000001</v>
      </c>
      <c r="AT40" s="331">
        <v>0.66500000000000004</v>
      </c>
      <c r="AU40" s="294"/>
      <c r="AV40" s="332">
        <v>323</v>
      </c>
      <c r="AW40" s="331">
        <v>0.26</v>
      </c>
      <c r="AX40" s="331">
        <v>0.33</v>
      </c>
      <c r="AY40" s="331">
        <v>0.42099999999999999</v>
      </c>
      <c r="AZ40" s="331">
        <v>0.751</v>
      </c>
    </row>
    <row r="41" spans="1:71" s="50" customFormat="1" ht="15.75" thickBot="1">
      <c r="A41" s="50" t="s">
        <v>634</v>
      </c>
      <c r="B41" s="50" t="s">
        <v>1232</v>
      </c>
      <c r="C41" s="49">
        <v>25</v>
      </c>
      <c r="D41" s="50" t="s">
        <v>40</v>
      </c>
      <c r="E41" s="50" t="s">
        <v>34</v>
      </c>
      <c r="F41" s="49" t="s">
        <v>10</v>
      </c>
      <c r="G41" s="49">
        <v>35</v>
      </c>
      <c r="H41" s="49">
        <v>110</v>
      </c>
      <c r="I41" s="49">
        <v>97</v>
      </c>
      <c r="J41" s="292">
        <v>0.14399999999999999</v>
      </c>
      <c r="K41" s="292">
        <v>0.245</v>
      </c>
      <c r="L41" s="292">
        <v>0.25800000000000001</v>
      </c>
      <c r="M41" s="292">
        <v>0.503</v>
      </c>
      <c r="N41" s="49">
        <v>7</v>
      </c>
      <c r="O41" s="49">
        <v>14</v>
      </c>
      <c r="P41" s="49">
        <v>5</v>
      </c>
      <c r="Q41" s="49">
        <v>0</v>
      </c>
      <c r="R41" s="49">
        <v>2</v>
      </c>
      <c r="S41" s="49">
        <v>6</v>
      </c>
      <c r="T41" s="49">
        <v>0</v>
      </c>
      <c r="U41" s="49">
        <v>0</v>
      </c>
      <c r="V41" s="49">
        <v>12</v>
      </c>
      <c r="W41" s="49">
        <v>36</v>
      </c>
      <c r="X41" s="49">
        <v>34</v>
      </c>
      <c r="Y41" s="49">
        <v>25</v>
      </c>
      <c r="Z41" s="49">
        <v>5</v>
      </c>
      <c r="AA41" s="49">
        <v>1</v>
      </c>
      <c r="AB41" s="49">
        <v>0</v>
      </c>
      <c r="AC41" s="49">
        <v>0</v>
      </c>
      <c r="AD41" s="49">
        <v>1</v>
      </c>
      <c r="AE41" s="293" t="s">
        <v>930</v>
      </c>
      <c r="AF41" s="294"/>
      <c r="AG41" s="49">
        <v>0</v>
      </c>
      <c r="AH41" s="49">
        <v>0</v>
      </c>
      <c r="AI41" s="49">
        <v>0</v>
      </c>
      <c r="AJ41" s="49">
        <v>0</v>
      </c>
      <c r="AK41" s="49">
        <v>0</v>
      </c>
      <c r="AL41" s="49">
        <v>7</v>
      </c>
      <c r="AM41" s="49">
        <v>0</v>
      </c>
      <c r="AN41" s="49">
        <v>15</v>
      </c>
      <c r="AO41" s="294"/>
      <c r="AP41" s="330">
        <v>36</v>
      </c>
      <c r="AQ41" s="331">
        <v>0.13900000000000001</v>
      </c>
      <c r="AR41" s="331">
        <v>0.24399999999999999</v>
      </c>
      <c r="AS41" s="331">
        <v>0.33300000000000002</v>
      </c>
      <c r="AT41" s="331">
        <v>0.57699999999999996</v>
      </c>
      <c r="AU41" s="294"/>
      <c r="AV41" s="332">
        <v>61</v>
      </c>
      <c r="AW41" s="331">
        <v>0.14799999999999999</v>
      </c>
      <c r="AX41" s="331">
        <v>0.246</v>
      </c>
      <c r="AY41" s="331">
        <v>0.21299999999999999</v>
      </c>
      <c r="AZ41" s="331">
        <v>0.45900000000000002</v>
      </c>
    </row>
    <row r="42" spans="1:71" s="50" customFormat="1" ht="15.75" thickBot="1">
      <c r="A42" s="50" t="s">
        <v>68</v>
      </c>
      <c r="B42" s="50" t="s">
        <v>1233</v>
      </c>
      <c r="C42" s="49">
        <v>33</v>
      </c>
      <c r="D42" s="50" t="s">
        <v>67</v>
      </c>
      <c r="E42" s="50" t="s">
        <v>43</v>
      </c>
      <c r="F42" s="49" t="s">
        <v>35</v>
      </c>
      <c r="G42" s="49">
        <v>129</v>
      </c>
      <c r="H42" s="49">
        <v>542</v>
      </c>
      <c r="I42" s="49">
        <v>497</v>
      </c>
      <c r="J42" s="292">
        <v>0.27200000000000002</v>
      </c>
      <c r="K42" s="292">
        <v>0.32900000000000001</v>
      </c>
      <c r="L42" s="292">
        <v>0.42699999999999999</v>
      </c>
      <c r="M42" s="292">
        <v>0.75600000000000001</v>
      </c>
      <c r="N42" s="49">
        <v>73</v>
      </c>
      <c r="O42" s="49">
        <v>135</v>
      </c>
      <c r="P42" s="49">
        <v>31</v>
      </c>
      <c r="Q42" s="49">
        <v>5</v>
      </c>
      <c r="R42" s="49">
        <v>12</v>
      </c>
      <c r="S42" s="49">
        <v>43</v>
      </c>
      <c r="T42" s="49">
        <v>12</v>
      </c>
      <c r="U42" s="49">
        <v>7</v>
      </c>
      <c r="V42" s="49">
        <v>40</v>
      </c>
      <c r="W42" s="49">
        <v>69</v>
      </c>
      <c r="X42" s="49">
        <v>100</v>
      </c>
      <c r="Y42" s="49">
        <v>212</v>
      </c>
      <c r="Z42" s="49">
        <v>11</v>
      </c>
      <c r="AA42" s="49">
        <v>3</v>
      </c>
      <c r="AB42" s="49">
        <v>1</v>
      </c>
      <c r="AC42" s="49">
        <v>1</v>
      </c>
      <c r="AD42" s="49">
        <v>0</v>
      </c>
      <c r="AE42" s="293" t="s">
        <v>897</v>
      </c>
      <c r="AF42" s="294"/>
      <c r="AG42" s="49">
        <v>0</v>
      </c>
      <c r="AH42" s="49">
        <v>0</v>
      </c>
      <c r="AI42" s="49">
        <v>0</v>
      </c>
      <c r="AJ42" s="49">
        <v>0</v>
      </c>
      <c r="AK42" s="49">
        <v>0</v>
      </c>
      <c r="AL42" s="49">
        <v>0</v>
      </c>
      <c r="AM42" s="49">
        <v>123</v>
      </c>
      <c r="AN42" s="49">
        <v>0</v>
      </c>
      <c r="AO42" s="294"/>
      <c r="AP42" s="330">
        <v>106</v>
      </c>
      <c r="AQ42" s="331">
        <v>0.22600000000000001</v>
      </c>
      <c r="AR42" s="331">
        <v>0.29299999999999998</v>
      </c>
      <c r="AS42" s="331">
        <v>0.28299999999999997</v>
      </c>
      <c r="AT42" s="331">
        <v>0.57599999999999996</v>
      </c>
      <c r="AU42" s="294"/>
      <c r="AV42" s="332">
        <v>391</v>
      </c>
      <c r="AW42" s="331">
        <v>0.28399999999999997</v>
      </c>
      <c r="AX42" s="331">
        <v>0.33900000000000002</v>
      </c>
      <c r="AY42" s="331">
        <v>0.46500000000000002</v>
      </c>
      <c r="AZ42" s="331">
        <v>0.80400000000000005</v>
      </c>
    </row>
    <row r="43" spans="1:71" s="253" customFormat="1">
      <c r="A43" s="233" t="s">
        <v>749</v>
      </c>
      <c r="B43" s="241"/>
      <c r="C43" s="241"/>
      <c r="D43" s="241"/>
      <c r="E43" s="241"/>
      <c r="F43" s="241"/>
      <c r="G43" s="241"/>
      <c r="H43" s="241"/>
      <c r="I43" s="241"/>
      <c r="J43" s="241"/>
      <c r="K43" s="241"/>
      <c r="L43" s="241"/>
      <c r="M43" s="241"/>
      <c r="N43" s="241"/>
      <c r="O43" s="241"/>
      <c r="P43" s="241"/>
      <c r="Q43" s="241"/>
      <c r="R43" s="241"/>
      <c r="S43" s="167"/>
      <c r="T43" s="167"/>
      <c r="U43" s="167"/>
      <c r="V43" s="167"/>
      <c r="W43" s="236"/>
      <c r="X43" s="241"/>
      <c r="Y43" s="241"/>
      <c r="Z43" s="241"/>
      <c r="AA43" s="241"/>
      <c r="AB43" s="241"/>
      <c r="AC43" s="241"/>
      <c r="AD43" s="236"/>
      <c r="AE43" s="261"/>
      <c r="AF43" s="241"/>
      <c r="AG43" s="241"/>
      <c r="AH43" s="241"/>
      <c r="AI43" s="241"/>
      <c r="AJ43" s="164"/>
      <c r="AK43" s="241"/>
      <c r="AL43" s="241"/>
      <c r="AM43" s="241"/>
      <c r="AN43" s="241"/>
      <c r="AO43" s="240"/>
      <c r="AP43" s="327"/>
      <c r="AQ43" s="327"/>
      <c r="AR43" s="327"/>
      <c r="AS43" s="327"/>
      <c r="AT43" s="327"/>
      <c r="AU43" s="333"/>
      <c r="AV43" s="327"/>
      <c r="AW43" s="328"/>
      <c r="AX43" s="84"/>
      <c r="AY43" s="329"/>
      <c r="AZ43" s="329"/>
      <c r="BA43" s="167"/>
      <c r="BB43" s="284"/>
      <c r="BC43" s="167"/>
      <c r="BD43" s="167"/>
      <c r="BE43" s="167"/>
      <c r="BF43" s="169"/>
      <c r="BG43" s="169"/>
      <c r="BH43" s="165"/>
      <c r="BI43" s="169"/>
      <c r="BJ43" s="169"/>
      <c r="BK43" s="169"/>
      <c r="BL43" s="169"/>
      <c r="BM43" s="169"/>
      <c r="BN43" s="165"/>
      <c r="BO43" s="169"/>
      <c r="BP43" s="169"/>
      <c r="BQ43" s="169"/>
      <c r="BR43" s="169"/>
      <c r="BS43" s="169"/>
    </row>
    <row r="44" spans="1:71" ht="15" customHeight="1">
      <c r="A44" s="122"/>
      <c r="B44" s="133"/>
      <c r="C44" s="133"/>
      <c r="D44" s="133"/>
      <c r="E44" s="134"/>
      <c r="F44" s="134"/>
      <c r="G44" s="134"/>
      <c r="H44" s="134"/>
      <c r="I44" s="166"/>
      <c r="J44" s="166"/>
      <c r="K44" s="166"/>
      <c r="L44" s="166"/>
      <c r="M44" s="134"/>
      <c r="N44" s="134"/>
      <c r="O44" s="134"/>
      <c r="P44" s="134"/>
      <c r="Q44" s="134"/>
      <c r="R44" s="134"/>
      <c r="S44" s="134"/>
      <c r="T44" s="134"/>
      <c r="U44" s="134"/>
      <c r="V44" s="134"/>
      <c r="W44" s="134"/>
      <c r="X44" s="134"/>
      <c r="Y44" s="134"/>
      <c r="Z44" s="134"/>
      <c r="AA44" s="134"/>
      <c r="AB44" s="134"/>
      <c r="AC44" s="134"/>
      <c r="AD44" s="151"/>
      <c r="AE44" s="151"/>
      <c r="AF44" s="134"/>
      <c r="AG44" s="134"/>
      <c r="AH44" s="134"/>
      <c r="AI44" s="134"/>
      <c r="AJ44" s="151"/>
      <c r="AK44" s="134"/>
      <c r="AL44" s="134"/>
      <c r="AM44" s="134"/>
      <c r="AN44" s="134"/>
      <c r="AO44" s="151"/>
      <c r="AP44" s="325"/>
      <c r="AQ44" s="325"/>
      <c r="AR44" s="325"/>
      <c r="AS44" s="326"/>
      <c r="AT44" s="335"/>
      <c r="AU44" s="336"/>
      <c r="AV44" s="336"/>
      <c r="AW44" s="335"/>
      <c r="AX44" s="326"/>
      <c r="AY44" s="336"/>
      <c r="AZ44" s="336"/>
      <c r="BA44" s="166"/>
      <c r="BB44" s="104"/>
      <c r="BC44" s="171"/>
      <c r="BD44" s="171"/>
      <c r="BE44" s="171"/>
      <c r="BF44" s="109"/>
      <c r="BG44" s="109"/>
      <c r="BH44" s="170"/>
      <c r="BI44" s="109"/>
      <c r="BJ44" s="109"/>
      <c r="BK44" s="107"/>
      <c r="BL44" s="107"/>
    </row>
    <row r="45" spans="1:71" ht="15" customHeight="1">
      <c r="A45" s="118" t="s">
        <v>448</v>
      </c>
      <c r="B45" s="139"/>
      <c r="C45" s="139"/>
      <c r="D45" s="139"/>
      <c r="E45" s="171"/>
      <c r="F45" s="171"/>
      <c r="G45" s="171"/>
      <c r="H45" s="171"/>
      <c r="I45" s="171"/>
      <c r="J45" s="171"/>
      <c r="K45" s="171"/>
      <c r="L45" s="171"/>
      <c r="M45" s="171"/>
      <c r="N45" s="171"/>
      <c r="O45" s="171"/>
      <c r="P45" s="171"/>
      <c r="Q45" s="171"/>
      <c r="R45" s="171"/>
      <c r="S45" s="171"/>
      <c r="T45" s="171"/>
      <c r="U45" s="171"/>
      <c r="V45" s="171"/>
      <c r="W45" s="171"/>
      <c r="X45" s="171"/>
      <c r="Y45" s="171"/>
      <c r="Z45" s="171"/>
      <c r="AA45" s="171"/>
      <c r="AB45" s="171"/>
      <c r="AC45" s="171"/>
      <c r="AD45" s="170"/>
      <c r="AE45" s="170"/>
      <c r="AF45" s="171"/>
      <c r="AG45" s="171"/>
      <c r="AH45" s="171"/>
      <c r="AI45" s="171"/>
      <c r="AJ45" s="170"/>
      <c r="AK45" s="171"/>
      <c r="AL45" s="171"/>
      <c r="AM45" s="171"/>
      <c r="AN45" s="171"/>
      <c r="AO45" s="170"/>
      <c r="AP45" s="49"/>
      <c r="AQ45" s="49"/>
      <c r="AR45" s="49"/>
      <c r="AS45" s="49"/>
      <c r="AT45" s="84"/>
      <c r="AU45" s="49"/>
      <c r="AV45" s="49"/>
      <c r="AW45" s="84"/>
      <c r="AX45" s="84"/>
      <c r="AY45" s="49"/>
      <c r="AZ45" s="49"/>
      <c r="BA45" s="171"/>
      <c r="BC45" s="171"/>
      <c r="BD45" s="171"/>
      <c r="BE45" s="171"/>
      <c r="BF45" s="107"/>
      <c r="BG45" s="107"/>
      <c r="BH45" s="165"/>
      <c r="BI45" s="107"/>
      <c r="BJ45" s="107"/>
      <c r="BK45" s="107"/>
      <c r="BL45" s="107"/>
    </row>
    <row r="46" spans="1:71" s="50" customFormat="1" ht="15.75" thickBot="1">
      <c r="A46" s="50" t="s">
        <v>270</v>
      </c>
      <c r="B46" s="50" t="s">
        <v>1234</v>
      </c>
      <c r="C46" s="49">
        <v>28</v>
      </c>
      <c r="D46" s="50" t="s">
        <v>53</v>
      </c>
      <c r="E46" s="50" t="s">
        <v>43</v>
      </c>
      <c r="F46" s="49" t="s">
        <v>35</v>
      </c>
      <c r="G46" s="49">
        <v>131</v>
      </c>
      <c r="H46" s="49">
        <v>367</v>
      </c>
      <c r="I46" s="49">
        <v>339</v>
      </c>
      <c r="J46" s="292">
        <v>0.27400000000000002</v>
      </c>
      <c r="K46" s="292">
        <v>0.31900000000000001</v>
      </c>
      <c r="L46" s="292">
        <v>0.52200000000000002</v>
      </c>
      <c r="M46" s="292">
        <v>0.84099999999999997</v>
      </c>
      <c r="N46" s="49">
        <v>46</v>
      </c>
      <c r="O46" s="49">
        <v>93</v>
      </c>
      <c r="P46" s="49">
        <v>22</v>
      </c>
      <c r="Q46" s="49">
        <v>1</v>
      </c>
      <c r="R46" s="49">
        <v>20</v>
      </c>
      <c r="S46" s="49">
        <v>65</v>
      </c>
      <c r="T46" s="49">
        <v>0</v>
      </c>
      <c r="U46" s="49">
        <v>0</v>
      </c>
      <c r="V46" s="49">
        <v>23</v>
      </c>
      <c r="W46" s="49">
        <v>88</v>
      </c>
      <c r="X46" s="49">
        <v>117</v>
      </c>
      <c r="Y46" s="49">
        <v>177</v>
      </c>
      <c r="Z46" s="49">
        <v>5</v>
      </c>
      <c r="AA46" s="49">
        <v>1</v>
      </c>
      <c r="AB46" s="49">
        <v>0</v>
      </c>
      <c r="AC46" s="49">
        <v>4</v>
      </c>
      <c r="AD46" s="49">
        <v>5</v>
      </c>
      <c r="AE46" s="293" t="s">
        <v>1235</v>
      </c>
      <c r="AF46" s="294"/>
      <c r="AG46" s="49">
        <v>0</v>
      </c>
      <c r="AH46" s="49">
        <v>62</v>
      </c>
      <c r="AI46" s="49">
        <v>0</v>
      </c>
      <c r="AJ46" s="49">
        <v>0</v>
      </c>
      <c r="AK46" s="49">
        <v>0</v>
      </c>
      <c r="AL46" s="49">
        <v>19</v>
      </c>
      <c r="AM46" s="49">
        <v>0</v>
      </c>
      <c r="AN46" s="49">
        <v>0</v>
      </c>
      <c r="AO46" s="294"/>
      <c r="AP46" s="330">
        <v>61</v>
      </c>
      <c r="AQ46" s="331">
        <v>0.18</v>
      </c>
      <c r="AR46" s="331">
        <v>0.20599999999999999</v>
      </c>
      <c r="AS46" s="331">
        <v>0.377</v>
      </c>
      <c r="AT46" s="331">
        <v>0.58299999999999996</v>
      </c>
      <c r="AU46" s="294"/>
      <c r="AV46" s="332">
        <v>278</v>
      </c>
      <c r="AW46" s="331">
        <v>0.29499999999999998</v>
      </c>
      <c r="AX46" s="331">
        <v>0.34200000000000003</v>
      </c>
      <c r="AY46" s="331">
        <v>0.55400000000000005</v>
      </c>
      <c r="AZ46" s="331">
        <v>0.89600000000000002</v>
      </c>
    </row>
    <row r="47" spans="1:71" s="50" customFormat="1" ht="15.75" thickBot="1">
      <c r="A47" s="50" t="s">
        <v>1105</v>
      </c>
      <c r="B47" s="50" t="s">
        <v>1236</v>
      </c>
      <c r="C47" s="49">
        <v>23</v>
      </c>
      <c r="D47" s="50" t="s">
        <v>97</v>
      </c>
      <c r="E47" s="50" t="s">
        <v>43</v>
      </c>
      <c r="F47" s="49" t="s">
        <v>10</v>
      </c>
      <c r="G47" s="49">
        <v>132</v>
      </c>
      <c r="H47" s="49">
        <v>323</v>
      </c>
      <c r="I47" s="49">
        <v>299</v>
      </c>
      <c r="J47" s="292">
        <v>0.29799999999999999</v>
      </c>
      <c r="K47" s="292">
        <v>0.33800000000000002</v>
      </c>
      <c r="L47" s="292">
        <v>0.44500000000000001</v>
      </c>
      <c r="M47" s="292">
        <v>0.78200000000000003</v>
      </c>
      <c r="N47" s="49">
        <v>39</v>
      </c>
      <c r="O47" s="49">
        <v>89</v>
      </c>
      <c r="P47" s="49">
        <v>18</v>
      </c>
      <c r="Q47" s="49">
        <v>1</v>
      </c>
      <c r="R47" s="49">
        <v>8</v>
      </c>
      <c r="S47" s="49">
        <v>46</v>
      </c>
      <c r="T47" s="49">
        <v>1</v>
      </c>
      <c r="U47" s="49">
        <v>0</v>
      </c>
      <c r="V47" s="49">
        <v>19</v>
      </c>
      <c r="W47" s="49">
        <v>53</v>
      </c>
      <c r="X47" s="49">
        <v>101</v>
      </c>
      <c r="Y47" s="49">
        <v>133</v>
      </c>
      <c r="Z47" s="49">
        <v>8</v>
      </c>
      <c r="AA47" s="49">
        <v>0</v>
      </c>
      <c r="AB47" s="49">
        <v>3</v>
      </c>
      <c r="AC47" s="49">
        <v>2</v>
      </c>
      <c r="AD47" s="49">
        <v>1</v>
      </c>
      <c r="AE47" s="293" t="s">
        <v>1106</v>
      </c>
      <c r="AF47" s="294"/>
      <c r="AG47" s="49">
        <v>0</v>
      </c>
      <c r="AH47" s="49">
        <v>0</v>
      </c>
      <c r="AI47" s="49">
        <v>0</v>
      </c>
      <c r="AJ47" s="49">
        <v>0</v>
      </c>
      <c r="AK47" s="49">
        <v>0</v>
      </c>
      <c r="AL47" s="49">
        <v>1</v>
      </c>
      <c r="AM47" s="49">
        <v>104</v>
      </c>
      <c r="AN47" s="49">
        <v>1</v>
      </c>
      <c r="AO47" s="294"/>
      <c r="AP47" s="330">
        <v>111</v>
      </c>
      <c r="AQ47" s="331">
        <v>0.34200000000000003</v>
      </c>
      <c r="AR47" s="331">
        <v>0.41099999999999998</v>
      </c>
      <c r="AS47" s="331">
        <v>0.48599999999999999</v>
      </c>
      <c r="AT47" s="331">
        <v>0.89800000000000002</v>
      </c>
      <c r="AU47" s="294"/>
      <c r="AV47" s="332">
        <v>188</v>
      </c>
      <c r="AW47" s="331">
        <v>0.27100000000000002</v>
      </c>
      <c r="AX47" s="331">
        <v>0.29099999999999998</v>
      </c>
      <c r="AY47" s="331">
        <v>0.42</v>
      </c>
      <c r="AZ47" s="331">
        <v>0.71099999999999997</v>
      </c>
    </row>
    <row r="48" spans="1:71" s="50" customFormat="1" ht="15.75" thickBot="1">
      <c r="A48" s="50" t="s">
        <v>180</v>
      </c>
      <c r="B48" s="50" t="s">
        <v>1237</v>
      </c>
      <c r="C48" s="49">
        <v>33</v>
      </c>
      <c r="D48" s="50" t="s">
        <v>49</v>
      </c>
      <c r="E48" s="50" t="s">
        <v>43</v>
      </c>
      <c r="F48" s="49" t="s">
        <v>35</v>
      </c>
      <c r="G48" s="49">
        <v>90</v>
      </c>
      <c r="H48" s="49">
        <v>256</v>
      </c>
      <c r="I48" s="49">
        <v>224</v>
      </c>
      <c r="J48" s="292">
        <v>0.246</v>
      </c>
      <c r="K48" s="292">
        <v>0.33700000000000002</v>
      </c>
      <c r="L48" s="292">
        <v>0.35699999999999998</v>
      </c>
      <c r="M48" s="292">
        <v>0.69399999999999995</v>
      </c>
      <c r="N48" s="49">
        <v>43</v>
      </c>
      <c r="O48" s="49">
        <v>55</v>
      </c>
      <c r="P48" s="49">
        <v>10</v>
      </c>
      <c r="Q48" s="49">
        <v>3</v>
      </c>
      <c r="R48" s="49">
        <v>3</v>
      </c>
      <c r="S48" s="49">
        <v>13</v>
      </c>
      <c r="T48" s="49">
        <v>15</v>
      </c>
      <c r="U48" s="49">
        <v>1</v>
      </c>
      <c r="V48" s="49">
        <v>31</v>
      </c>
      <c r="W48" s="49">
        <v>59</v>
      </c>
      <c r="X48" s="49">
        <v>76</v>
      </c>
      <c r="Y48" s="49">
        <v>80</v>
      </c>
      <c r="Z48" s="49">
        <v>2</v>
      </c>
      <c r="AA48" s="49">
        <v>0</v>
      </c>
      <c r="AB48" s="49">
        <v>1</v>
      </c>
      <c r="AC48" s="49">
        <v>0</v>
      </c>
      <c r="AD48" s="49">
        <v>0</v>
      </c>
      <c r="AE48" s="293" t="s">
        <v>923</v>
      </c>
      <c r="AF48" s="294"/>
      <c r="AG48" s="49">
        <v>0</v>
      </c>
      <c r="AH48" s="49">
        <v>0</v>
      </c>
      <c r="AI48" s="49">
        <v>0</v>
      </c>
      <c r="AJ48" s="49">
        <v>0</v>
      </c>
      <c r="AK48" s="49">
        <v>0</v>
      </c>
      <c r="AL48" s="49">
        <v>44</v>
      </c>
      <c r="AM48" s="49">
        <v>35</v>
      </c>
      <c r="AN48" s="49">
        <v>6</v>
      </c>
      <c r="AO48" s="294"/>
      <c r="AP48" s="330">
        <v>60</v>
      </c>
      <c r="AQ48" s="331">
        <v>0.217</v>
      </c>
      <c r="AR48" s="331">
        <v>0.24199999999999999</v>
      </c>
      <c r="AS48" s="331">
        <v>0.28299999999999997</v>
      </c>
      <c r="AT48" s="331">
        <v>0.52500000000000002</v>
      </c>
      <c r="AU48" s="294"/>
      <c r="AV48" s="332">
        <v>164</v>
      </c>
      <c r="AW48" s="331">
        <v>0.25600000000000001</v>
      </c>
      <c r="AX48" s="331">
        <v>0.36799999999999999</v>
      </c>
      <c r="AY48" s="331">
        <v>0.38400000000000001</v>
      </c>
      <c r="AZ48" s="331">
        <v>0.752</v>
      </c>
    </row>
    <row r="49" spans="1:64" s="50" customFormat="1" ht="15.75" thickBot="1">
      <c r="A49" s="50" t="s">
        <v>1078</v>
      </c>
      <c r="B49" s="50" t="s">
        <v>1238</v>
      </c>
      <c r="C49" s="49">
        <v>27</v>
      </c>
      <c r="D49" s="50" t="s">
        <v>71</v>
      </c>
      <c r="E49" s="50" t="s">
        <v>43</v>
      </c>
      <c r="F49" s="49" t="s">
        <v>10</v>
      </c>
      <c r="G49" s="49">
        <v>143</v>
      </c>
      <c r="H49" s="49">
        <v>463</v>
      </c>
      <c r="I49" s="49">
        <v>414</v>
      </c>
      <c r="J49" s="292">
        <v>0.22</v>
      </c>
      <c r="K49" s="292">
        <v>0.29899999999999999</v>
      </c>
      <c r="L49" s="292">
        <v>0.42</v>
      </c>
      <c r="M49" s="292">
        <v>0.71899999999999997</v>
      </c>
      <c r="N49" s="49">
        <v>66</v>
      </c>
      <c r="O49" s="49">
        <v>91</v>
      </c>
      <c r="P49" s="49">
        <v>15</v>
      </c>
      <c r="Q49" s="49">
        <v>4</v>
      </c>
      <c r="R49" s="49">
        <v>20</v>
      </c>
      <c r="S49" s="49">
        <v>49</v>
      </c>
      <c r="T49" s="49">
        <v>21</v>
      </c>
      <c r="U49" s="49">
        <v>7</v>
      </c>
      <c r="V49" s="49">
        <v>40</v>
      </c>
      <c r="W49" s="49">
        <v>175</v>
      </c>
      <c r="X49" s="49">
        <v>86</v>
      </c>
      <c r="Y49" s="49">
        <v>174</v>
      </c>
      <c r="Z49" s="49">
        <v>3</v>
      </c>
      <c r="AA49" s="49">
        <v>7</v>
      </c>
      <c r="AB49" s="49">
        <v>1</v>
      </c>
      <c r="AC49" s="49">
        <v>1</v>
      </c>
      <c r="AD49" s="49">
        <v>1</v>
      </c>
      <c r="AE49" s="293" t="s">
        <v>897</v>
      </c>
      <c r="AF49" s="294"/>
      <c r="AG49" s="49">
        <v>0</v>
      </c>
      <c r="AH49" s="49">
        <v>0</v>
      </c>
      <c r="AI49" s="49">
        <v>0</v>
      </c>
      <c r="AJ49" s="49">
        <v>0</v>
      </c>
      <c r="AK49" s="49">
        <v>0</v>
      </c>
      <c r="AL49" s="49">
        <v>0</v>
      </c>
      <c r="AM49" s="49">
        <v>139</v>
      </c>
      <c r="AN49" s="49">
        <v>0</v>
      </c>
      <c r="AO49" s="294"/>
      <c r="AP49" s="330">
        <v>102</v>
      </c>
      <c r="AQ49" s="331">
        <v>0.22500000000000001</v>
      </c>
      <c r="AR49" s="331">
        <v>0.33100000000000002</v>
      </c>
      <c r="AS49" s="331">
        <v>0.441</v>
      </c>
      <c r="AT49" s="331">
        <v>0.77200000000000002</v>
      </c>
      <c r="AU49" s="294"/>
      <c r="AV49" s="332">
        <v>312</v>
      </c>
      <c r="AW49" s="331">
        <v>0.218</v>
      </c>
      <c r="AX49" s="331">
        <v>0.28799999999999998</v>
      </c>
      <c r="AY49" s="331">
        <v>0.41299999999999998</v>
      </c>
      <c r="AZ49" s="331">
        <v>0.70099999999999996</v>
      </c>
    </row>
    <row r="50" spans="1:64" s="50" customFormat="1" ht="15.75" thickBot="1">
      <c r="A50" s="50" t="s">
        <v>656</v>
      </c>
      <c r="B50" s="50" t="s">
        <v>1239</v>
      </c>
      <c r="C50" s="49">
        <v>24</v>
      </c>
      <c r="D50" s="50" t="s">
        <v>47</v>
      </c>
      <c r="E50" s="50" t="s">
        <v>43</v>
      </c>
      <c r="F50" s="49" t="s">
        <v>10</v>
      </c>
      <c r="G50" s="49">
        <v>154</v>
      </c>
      <c r="H50" s="49">
        <v>623</v>
      </c>
      <c r="I50" s="49">
        <v>575</v>
      </c>
      <c r="J50" s="292">
        <v>0.23</v>
      </c>
      <c r="K50" s="292">
        <v>0.28100000000000003</v>
      </c>
      <c r="L50" s="292">
        <v>0.40899999999999997</v>
      </c>
      <c r="M50" s="292">
        <v>0.69</v>
      </c>
      <c r="N50" s="49">
        <v>66</v>
      </c>
      <c r="O50" s="49">
        <v>132</v>
      </c>
      <c r="P50" s="49">
        <v>29</v>
      </c>
      <c r="Q50" s="49">
        <v>1</v>
      </c>
      <c r="R50" s="49">
        <v>24</v>
      </c>
      <c r="S50" s="49">
        <v>76</v>
      </c>
      <c r="T50" s="49">
        <v>0</v>
      </c>
      <c r="U50" s="49">
        <v>0</v>
      </c>
      <c r="V50" s="49">
        <v>41</v>
      </c>
      <c r="W50" s="49">
        <v>95</v>
      </c>
      <c r="X50" s="49">
        <v>81</v>
      </c>
      <c r="Y50" s="49">
        <v>235</v>
      </c>
      <c r="Z50" s="49">
        <v>21</v>
      </c>
      <c r="AA50" s="49">
        <v>2</v>
      </c>
      <c r="AB50" s="49">
        <v>0</v>
      </c>
      <c r="AC50" s="49">
        <v>5</v>
      </c>
      <c r="AD50" s="49">
        <v>3</v>
      </c>
      <c r="AE50" s="293" t="s">
        <v>945</v>
      </c>
      <c r="AF50" s="294"/>
      <c r="AG50" s="49">
        <v>0</v>
      </c>
      <c r="AH50" s="49">
        <v>2</v>
      </c>
      <c r="AI50" s="49">
        <v>0</v>
      </c>
      <c r="AJ50" s="49">
        <v>144</v>
      </c>
      <c r="AK50" s="49">
        <v>0</v>
      </c>
      <c r="AL50" s="49">
        <v>0</v>
      </c>
      <c r="AM50" s="49">
        <v>0</v>
      </c>
      <c r="AN50" s="49">
        <v>0</v>
      </c>
      <c r="AO50" s="294"/>
      <c r="AP50" s="330">
        <v>148</v>
      </c>
      <c r="AQ50" s="331">
        <v>0.20899999999999999</v>
      </c>
      <c r="AR50" s="331">
        <v>0.27200000000000002</v>
      </c>
      <c r="AS50" s="331">
        <v>0.38500000000000001</v>
      </c>
      <c r="AT50" s="331">
        <v>0.65700000000000003</v>
      </c>
      <c r="AU50" s="294"/>
      <c r="AV50" s="332">
        <v>427</v>
      </c>
      <c r="AW50" s="331">
        <v>0.23699999999999999</v>
      </c>
      <c r="AX50" s="331">
        <v>0.28399999999999997</v>
      </c>
      <c r="AY50" s="331">
        <v>0.41699999999999998</v>
      </c>
      <c r="AZ50" s="331">
        <v>0.70099999999999996</v>
      </c>
    </row>
    <row r="51" spans="1:64" s="50" customFormat="1" ht="15.75" thickBot="1">
      <c r="A51" s="50" t="s">
        <v>1075</v>
      </c>
      <c r="B51" s="50" t="s">
        <v>1726</v>
      </c>
      <c r="C51" s="49">
        <v>27</v>
      </c>
      <c r="D51" s="49" t="s">
        <v>51</v>
      </c>
      <c r="E51" s="49" t="s">
        <v>43</v>
      </c>
      <c r="F51" s="49" t="s">
        <v>35</v>
      </c>
      <c r="G51" s="49">
        <v>133</v>
      </c>
      <c r="H51" s="49">
        <v>290</v>
      </c>
      <c r="I51" s="49">
        <v>241</v>
      </c>
      <c r="J51" s="292">
        <v>0.253</v>
      </c>
      <c r="K51" s="292">
        <v>0.36499999999999999</v>
      </c>
      <c r="L51" s="292">
        <v>0.33200000000000002</v>
      </c>
      <c r="M51" s="292">
        <v>0.69699999999999995</v>
      </c>
      <c r="N51" s="49">
        <v>27</v>
      </c>
      <c r="O51" s="49">
        <v>61</v>
      </c>
      <c r="P51" s="49">
        <v>9</v>
      </c>
      <c r="Q51" s="49">
        <v>2</v>
      </c>
      <c r="R51" s="49">
        <v>2</v>
      </c>
      <c r="S51" s="49">
        <v>20</v>
      </c>
      <c r="T51" s="49">
        <v>2</v>
      </c>
      <c r="U51" s="49">
        <v>1</v>
      </c>
      <c r="V51" s="49">
        <v>37</v>
      </c>
      <c r="W51" s="49">
        <v>64</v>
      </c>
      <c r="X51" s="49">
        <v>87</v>
      </c>
      <c r="Y51" s="49">
        <v>80</v>
      </c>
      <c r="Z51" s="49">
        <v>6</v>
      </c>
      <c r="AA51" s="49">
        <v>6</v>
      </c>
      <c r="AB51" s="49">
        <v>5</v>
      </c>
      <c r="AC51" s="49">
        <v>1</v>
      </c>
      <c r="AD51" s="49">
        <v>0</v>
      </c>
      <c r="AE51" s="293" t="s">
        <v>1727</v>
      </c>
      <c r="AF51" s="294"/>
      <c r="AG51" s="49">
        <v>0</v>
      </c>
      <c r="AH51" s="49">
        <v>0</v>
      </c>
      <c r="AI51" s="49">
        <v>34</v>
      </c>
      <c r="AJ51" s="49">
        <v>41</v>
      </c>
      <c r="AK51" s="49">
        <v>12</v>
      </c>
      <c r="AL51" s="49">
        <v>0</v>
      </c>
      <c r="AM51" s="49">
        <v>0</v>
      </c>
      <c r="AN51" s="49">
        <v>0</v>
      </c>
      <c r="AO51" s="294"/>
      <c r="AP51" s="330">
        <v>35</v>
      </c>
      <c r="AQ51" s="331">
        <v>8.5999999999999993E-2</v>
      </c>
      <c r="AR51" s="331">
        <v>0.25600000000000001</v>
      </c>
      <c r="AS51" s="331">
        <v>8.5999999999999993E-2</v>
      </c>
      <c r="AT51" s="331">
        <v>0.34200000000000003</v>
      </c>
      <c r="AU51" s="294"/>
      <c r="AV51" s="332">
        <v>206</v>
      </c>
      <c r="AW51" s="331">
        <v>0.28199999999999997</v>
      </c>
      <c r="AX51" s="331">
        <v>0.38400000000000001</v>
      </c>
      <c r="AY51" s="331">
        <v>0.374</v>
      </c>
      <c r="AZ51" s="331">
        <v>0.75800000000000001</v>
      </c>
      <c r="BA51" s="49"/>
      <c r="BB51" s="49"/>
      <c r="BC51" s="49"/>
      <c r="BD51" s="49"/>
      <c r="BE51" s="49"/>
      <c r="BF51" s="49"/>
      <c r="BG51" s="49"/>
      <c r="BH51" s="49"/>
      <c r="BI51" s="49"/>
    </row>
    <row r="52" spans="1:64" s="50" customFormat="1" ht="15.75" thickBot="1">
      <c r="A52" s="50" t="s">
        <v>1058</v>
      </c>
      <c r="B52" s="50" t="s">
        <v>1241</v>
      </c>
      <c r="C52" s="49">
        <v>25</v>
      </c>
      <c r="D52" s="50" t="s">
        <v>36</v>
      </c>
      <c r="E52" s="50" t="s">
        <v>34</v>
      </c>
      <c r="F52" s="49" t="s">
        <v>10</v>
      </c>
      <c r="G52" s="49">
        <v>149</v>
      </c>
      <c r="H52" s="49">
        <v>605</v>
      </c>
      <c r="I52" s="49">
        <v>576</v>
      </c>
      <c r="J52" s="292">
        <v>0.27100000000000002</v>
      </c>
      <c r="K52" s="292">
        <v>0.30199999999999999</v>
      </c>
      <c r="L52" s="292">
        <v>0.45100000000000001</v>
      </c>
      <c r="M52" s="292">
        <v>0.754</v>
      </c>
      <c r="N52" s="49">
        <v>66</v>
      </c>
      <c r="O52" s="49">
        <v>156</v>
      </c>
      <c r="P52" s="49">
        <v>29</v>
      </c>
      <c r="Q52" s="49">
        <v>0</v>
      </c>
      <c r="R52" s="49">
        <v>25</v>
      </c>
      <c r="S52" s="49">
        <v>78</v>
      </c>
      <c r="T52" s="49">
        <v>0</v>
      </c>
      <c r="U52" s="49">
        <v>1</v>
      </c>
      <c r="V52" s="49">
        <v>23</v>
      </c>
      <c r="W52" s="49">
        <v>142</v>
      </c>
      <c r="X52" s="49">
        <v>102</v>
      </c>
      <c r="Y52" s="49">
        <v>260</v>
      </c>
      <c r="Z52" s="49">
        <v>16</v>
      </c>
      <c r="AA52" s="49">
        <v>4</v>
      </c>
      <c r="AB52" s="49">
        <v>0</v>
      </c>
      <c r="AC52" s="49">
        <v>2</v>
      </c>
      <c r="AD52" s="49">
        <v>0</v>
      </c>
      <c r="AE52" s="293" t="s">
        <v>1242</v>
      </c>
      <c r="AF52" s="294"/>
      <c r="AG52" s="49">
        <v>0</v>
      </c>
      <c r="AH52" s="49">
        <v>39</v>
      </c>
      <c r="AI52" s="49">
        <v>0</v>
      </c>
      <c r="AJ52" s="49">
        <v>34</v>
      </c>
      <c r="AK52" s="49">
        <v>0</v>
      </c>
      <c r="AL52" s="49">
        <v>0</v>
      </c>
      <c r="AM52" s="49">
        <v>0</v>
      </c>
      <c r="AN52" s="49">
        <v>0</v>
      </c>
      <c r="AO52" s="294"/>
      <c r="AP52" s="330">
        <v>137</v>
      </c>
      <c r="AQ52" s="331">
        <v>0.314</v>
      </c>
      <c r="AR52" s="331">
        <v>0.34699999999999998</v>
      </c>
      <c r="AS52" s="331">
        <v>0.52600000000000002</v>
      </c>
      <c r="AT52" s="331">
        <v>0.873</v>
      </c>
      <c r="AU52" s="294"/>
      <c r="AV52" s="332">
        <v>439</v>
      </c>
      <c r="AW52" s="331">
        <v>0.25700000000000001</v>
      </c>
      <c r="AX52" s="331">
        <v>0.28899999999999998</v>
      </c>
      <c r="AY52" s="331">
        <v>0.42799999999999999</v>
      </c>
      <c r="AZ52" s="331">
        <v>0.71699999999999997</v>
      </c>
    </row>
    <row r="53" spans="1:64" s="50" customFormat="1" ht="15.75" thickBot="1">
      <c r="A53" s="50" t="s">
        <v>128</v>
      </c>
      <c r="B53" s="50" t="s">
        <v>1243</v>
      </c>
      <c r="C53" s="49">
        <v>28</v>
      </c>
      <c r="D53" s="50" t="s">
        <v>53</v>
      </c>
      <c r="E53" s="50" t="s">
        <v>54</v>
      </c>
      <c r="F53" s="49" t="s">
        <v>10</v>
      </c>
      <c r="G53" s="49">
        <v>97</v>
      </c>
      <c r="H53" s="49">
        <v>348</v>
      </c>
      <c r="I53" s="49">
        <v>330</v>
      </c>
      <c r="J53" s="292">
        <v>0.26100000000000001</v>
      </c>
      <c r="K53" s="292">
        <v>0.28899999999999998</v>
      </c>
      <c r="L53" s="292">
        <v>0.40600000000000003</v>
      </c>
      <c r="M53" s="292">
        <v>0.69499999999999995</v>
      </c>
      <c r="N53" s="49">
        <v>37</v>
      </c>
      <c r="O53" s="49">
        <v>86</v>
      </c>
      <c r="P53" s="49">
        <v>14</v>
      </c>
      <c r="Q53" s="49">
        <v>5</v>
      </c>
      <c r="R53" s="49">
        <v>8</v>
      </c>
      <c r="S53" s="49">
        <v>30</v>
      </c>
      <c r="T53" s="49">
        <v>4</v>
      </c>
      <c r="U53" s="49">
        <v>1</v>
      </c>
      <c r="V53" s="49">
        <v>13</v>
      </c>
      <c r="W53" s="49">
        <v>67</v>
      </c>
      <c r="X53" s="49">
        <v>88</v>
      </c>
      <c r="Y53" s="49">
        <v>134</v>
      </c>
      <c r="Z53" s="49">
        <v>7</v>
      </c>
      <c r="AA53" s="49">
        <v>1</v>
      </c>
      <c r="AB53" s="49">
        <v>2</v>
      </c>
      <c r="AC53" s="49">
        <v>2</v>
      </c>
      <c r="AD53" s="49">
        <v>1</v>
      </c>
      <c r="AE53" s="293" t="s">
        <v>938</v>
      </c>
      <c r="AF53" s="294"/>
      <c r="AG53" s="49">
        <v>0</v>
      </c>
      <c r="AH53" s="49">
        <v>0</v>
      </c>
      <c r="AI53" s="49">
        <v>0</v>
      </c>
      <c r="AJ53" s="49">
        <v>0</v>
      </c>
      <c r="AK53" s="49">
        <v>96</v>
      </c>
      <c r="AL53" s="49">
        <v>0</v>
      </c>
      <c r="AM53" s="49">
        <v>0</v>
      </c>
      <c r="AN53" s="49">
        <v>0</v>
      </c>
      <c r="AO53" s="294"/>
      <c r="AP53" s="330">
        <v>82</v>
      </c>
      <c r="AQ53" s="331">
        <v>0.25600000000000001</v>
      </c>
      <c r="AR53" s="331">
        <v>0.29499999999999998</v>
      </c>
      <c r="AS53" s="331">
        <v>0.45100000000000001</v>
      </c>
      <c r="AT53" s="331">
        <v>0.747</v>
      </c>
      <c r="AU53" s="294"/>
      <c r="AV53" s="337">
        <v>248</v>
      </c>
      <c r="AW53" s="338">
        <v>0.26200000000000001</v>
      </c>
      <c r="AX53" s="338">
        <v>0.28699999999999998</v>
      </c>
      <c r="AY53" s="338">
        <v>0.39100000000000001</v>
      </c>
      <c r="AZ53" s="338">
        <v>0.67800000000000005</v>
      </c>
    </row>
    <row r="54" spans="1:64" s="50" customFormat="1" ht="15.75" thickBot="1">
      <c r="A54" s="50" t="s">
        <v>1048</v>
      </c>
      <c r="B54" s="50" t="s">
        <v>1244</v>
      </c>
      <c r="C54" s="49">
        <v>25</v>
      </c>
      <c r="D54" s="50" t="s">
        <v>47</v>
      </c>
      <c r="E54" s="50" t="s">
        <v>43</v>
      </c>
      <c r="F54" s="49" t="s">
        <v>10</v>
      </c>
      <c r="G54" s="49">
        <v>142</v>
      </c>
      <c r="H54" s="49">
        <v>533</v>
      </c>
      <c r="I54" s="49">
        <v>495</v>
      </c>
      <c r="J54" s="292">
        <v>0.24</v>
      </c>
      <c r="K54" s="292">
        <v>0.28899999999999998</v>
      </c>
      <c r="L54" s="292">
        <v>0.432</v>
      </c>
      <c r="M54" s="292">
        <v>0.72099999999999997</v>
      </c>
      <c r="N54" s="49">
        <v>51</v>
      </c>
      <c r="O54" s="49">
        <v>119</v>
      </c>
      <c r="P54" s="49">
        <v>27</v>
      </c>
      <c r="Q54" s="49">
        <v>1</v>
      </c>
      <c r="R54" s="49">
        <v>22</v>
      </c>
      <c r="S54" s="49">
        <v>69</v>
      </c>
      <c r="T54" s="49">
        <v>1</v>
      </c>
      <c r="U54" s="49">
        <v>0</v>
      </c>
      <c r="V54" s="49">
        <v>33</v>
      </c>
      <c r="W54" s="49">
        <v>129</v>
      </c>
      <c r="X54" s="49">
        <v>89</v>
      </c>
      <c r="Y54" s="49">
        <v>214</v>
      </c>
      <c r="Z54" s="49">
        <v>21</v>
      </c>
      <c r="AA54" s="49">
        <v>2</v>
      </c>
      <c r="AB54" s="49">
        <v>0</v>
      </c>
      <c r="AC54" s="49">
        <v>3</v>
      </c>
      <c r="AD54" s="49">
        <v>1</v>
      </c>
      <c r="AE54" s="293" t="s">
        <v>888</v>
      </c>
      <c r="AF54" s="294"/>
      <c r="AG54" s="49">
        <v>0</v>
      </c>
      <c r="AH54" s="49">
        <v>130</v>
      </c>
      <c r="AI54" s="49">
        <v>0</v>
      </c>
      <c r="AJ54" s="49">
        <v>0</v>
      </c>
      <c r="AK54" s="49">
        <v>0</v>
      </c>
      <c r="AL54" s="49">
        <v>0</v>
      </c>
      <c r="AM54" s="49">
        <v>0</v>
      </c>
      <c r="AN54" s="49">
        <v>0</v>
      </c>
      <c r="AO54" s="294"/>
      <c r="AP54" s="330">
        <v>133</v>
      </c>
      <c r="AQ54" s="331">
        <v>0.21099999999999999</v>
      </c>
      <c r="AR54" s="331">
        <v>0.27900000000000003</v>
      </c>
      <c r="AS54" s="331">
        <v>0.41399999999999998</v>
      </c>
      <c r="AT54" s="331">
        <v>0.69199999999999995</v>
      </c>
      <c r="AU54" s="294"/>
      <c r="AV54" s="332">
        <v>362</v>
      </c>
      <c r="AW54" s="331">
        <v>0.251</v>
      </c>
      <c r="AX54" s="331">
        <v>0.29299999999999998</v>
      </c>
      <c r="AY54" s="331">
        <v>0.439</v>
      </c>
      <c r="AZ54" s="331">
        <v>0.73199999999999998</v>
      </c>
    </row>
    <row r="55" spans="1:64" s="50" customFormat="1" ht="15.75" thickBot="1">
      <c r="A55" s="50" t="s">
        <v>762</v>
      </c>
      <c r="B55" s="50" t="s">
        <v>1245</v>
      </c>
      <c r="C55" s="49">
        <v>23</v>
      </c>
      <c r="D55" s="50" t="s">
        <v>49</v>
      </c>
      <c r="E55" s="50" t="s">
        <v>43</v>
      </c>
      <c r="F55" s="49" t="s">
        <v>37</v>
      </c>
      <c r="G55" s="49">
        <v>73</v>
      </c>
      <c r="H55" s="49">
        <v>255</v>
      </c>
      <c r="I55" s="49">
        <v>223</v>
      </c>
      <c r="J55" s="292">
        <v>0.26</v>
      </c>
      <c r="K55" s="292">
        <v>0.34499999999999997</v>
      </c>
      <c r="L55" s="292">
        <v>0.39500000000000002</v>
      </c>
      <c r="M55" s="292">
        <v>0.74</v>
      </c>
      <c r="N55" s="49">
        <v>30</v>
      </c>
      <c r="O55" s="49">
        <v>58</v>
      </c>
      <c r="P55" s="49">
        <v>11</v>
      </c>
      <c r="Q55" s="49">
        <v>2</v>
      </c>
      <c r="R55" s="49">
        <v>5</v>
      </c>
      <c r="S55" s="49">
        <v>18</v>
      </c>
      <c r="T55" s="49">
        <v>3</v>
      </c>
      <c r="U55" s="49">
        <v>1</v>
      </c>
      <c r="V55" s="49">
        <v>29</v>
      </c>
      <c r="W55" s="49">
        <v>37</v>
      </c>
      <c r="X55" s="49">
        <v>86</v>
      </c>
      <c r="Y55" s="49">
        <v>88</v>
      </c>
      <c r="Z55" s="49">
        <v>3</v>
      </c>
      <c r="AA55" s="49">
        <v>1</v>
      </c>
      <c r="AB55" s="49">
        <v>0</v>
      </c>
      <c r="AC55" s="49">
        <v>2</v>
      </c>
      <c r="AD55" s="49">
        <v>3</v>
      </c>
      <c r="AE55" s="293" t="s">
        <v>1246</v>
      </c>
      <c r="AF55" s="294"/>
      <c r="AG55" s="49">
        <v>0</v>
      </c>
      <c r="AH55" s="49">
        <v>0</v>
      </c>
      <c r="AI55" s="49">
        <v>0</v>
      </c>
      <c r="AJ55" s="49">
        <v>3</v>
      </c>
      <c r="AK55" s="49">
        <v>64</v>
      </c>
      <c r="AL55" s="49">
        <v>0</v>
      </c>
      <c r="AM55" s="49">
        <v>0</v>
      </c>
      <c r="AN55" s="49">
        <v>0</v>
      </c>
      <c r="AO55" s="294"/>
      <c r="AP55" s="330">
        <v>66</v>
      </c>
      <c r="AQ55" s="331">
        <v>0.24199999999999999</v>
      </c>
      <c r="AR55" s="331">
        <v>0.34200000000000003</v>
      </c>
      <c r="AS55" s="331">
        <v>0.379</v>
      </c>
      <c r="AT55" s="331">
        <v>0.72099999999999997</v>
      </c>
      <c r="AU55" s="294"/>
      <c r="AV55" s="332">
        <v>157</v>
      </c>
      <c r="AW55" s="331">
        <v>0.26800000000000002</v>
      </c>
      <c r="AX55" s="331">
        <v>0.34599999999999997</v>
      </c>
      <c r="AY55" s="331">
        <v>0.40100000000000002</v>
      </c>
      <c r="AZ55" s="331">
        <v>0.748</v>
      </c>
    </row>
    <row r="56" spans="1:64" s="50" customFormat="1" ht="15.75" thickBot="1">
      <c r="A56" s="50" t="s">
        <v>1037</v>
      </c>
      <c r="B56" s="50" t="s">
        <v>1541</v>
      </c>
      <c r="C56" s="49">
        <v>22</v>
      </c>
      <c r="D56" s="50" t="s">
        <v>73</v>
      </c>
      <c r="E56" s="50" t="s">
        <v>34</v>
      </c>
      <c r="F56" s="49" t="s">
        <v>35</v>
      </c>
      <c r="G56" s="49">
        <v>148</v>
      </c>
      <c r="H56" s="49">
        <v>616</v>
      </c>
      <c r="I56" s="49">
        <v>554</v>
      </c>
      <c r="J56" s="292">
        <v>0.253</v>
      </c>
      <c r="K56" s="292">
        <v>0.32300000000000001</v>
      </c>
      <c r="L56" s="292">
        <v>0.42199999999999999</v>
      </c>
      <c r="M56" s="292">
        <v>0.745</v>
      </c>
      <c r="N56" s="49">
        <v>64</v>
      </c>
      <c r="O56" s="49">
        <v>140</v>
      </c>
      <c r="P56" s="49">
        <v>30</v>
      </c>
      <c r="Q56" s="49">
        <v>2</v>
      </c>
      <c r="R56" s="49">
        <v>20</v>
      </c>
      <c r="S56" s="49">
        <v>101</v>
      </c>
      <c r="T56" s="49">
        <v>2</v>
      </c>
      <c r="U56" s="49">
        <v>2</v>
      </c>
      <c r="V56" s="49">
        <v>55</v>
      </c>
      <c r="W56" s="49">
        <v>127</v>
      </c>
      <c r="X56" s="49">
        <v>92</v>
      </c>
      <c r="Y56" s="49">
        <v>234</v>
      </c>
      <c r="Z56" s="49">
        <v>12</v>
      </c>
      <c r="AA56" s="49">
        <v>4</v>
      </c>
      <c r="AB56" s="49">
        <v>0</v>
      </c>
      <c r="AC56" s="49">
        <v>3</v>
      </c>
      <c r="AD56" s="49">
        <v>6</v>
      </c>
      <c r="AE56" s="293" t="s">
        <v>943</v>
      </c>
      <c r="AF56" s="294"/>
      <c r="AG56" s="49">
        <v>0</v>
      </c>
      <c r="AH56" s="49">
        <v>0</v>
      </c>
      <c r="AI56" s="49">
        <v>0</v>
      </c>
      <c r="AJ56" s="49">
        <v>0</v>
      </c>
      <c r="AK56" s="49">
        <v>0</v>
      </c>
      <c r="AL56" s="49">
        <v>47</v>
      </c>
      <c r="AM56" s="49">
        <v>0</v>
      </c>
      <c r="AN56" s="49">
        <v>92</v>
      </c>
      <c r="AO56" s="294"/>
      <c r="AP56" s="330">
        <v>123</v>
      </c>
      <c r="AQ56" s="331">
        <v>0.22800000000000001</v>
      </c>
      <c r="AR56" s="331">
        <v>0.28599999999999998</v>
      </c>
      <c r="AS56" s="331">
        <v>0.317</v>
      </c>
      <c r="AT56" s="331">
        <v>0.60299999999999998</v>
      </c>
      <c r="AU56" s="294"/>
      <c r="AV56" s="332">
        <v>431</v>
      </c>
      <c r="AW56" s="331">
        <v>0.26</v>
      </c>
      <c r="AX56" s="331">
        <v>0.33300000000000002</v>
      </c>
      <c r="AY56" s="331">
        <v>0.45200000000000001</v>
      </c>
      <c r="AZ56" s="331">
        <v>0.78600000000000003</v>
      </c>
    </row>
    <row r="57" spans="1:64" s="50" customFormat="1" ht="15.75" thickBot="1">
      <c r="A57" s="50" t="s">
        <v>198</v>
      </c>
      <c r="B57" s="50" t="s">
        <v>1247</v>
      </c>
      <c r="C57" s="49">
        <v>33</v>
      </c>
      <c r="D57" s="50" t="s">
        <v>53</v>
      </c>
      <c r="E57" s="50" t="s">
        <v>54</v>
      </c>
      <c r="F57" s="49" t="s">
        <v>35</v>
      </c>
      <c r="G57" s="49">
        <v>76</v>
      </c>
      <c r="H57" s="49">
        <v>213</v>
      </c>
      <c r="I57" s="49">
        <v>185</v>
      </c>
      <c r="J57" s="292">
        <v>0.216</v>
      </c>
      <c r="K57" s="292">
        <v>0.31</v>
      </c>
      <c r="L57" s="292">
        <v>0.34599999999999997</v>
      </c>
      <c r="M57" s="292">
        <v>0.65600000000000003</v>
      </c>
      <c r="N57" s="49">
        <v>24</v>
      </c>
      <c r="O57" s="49">
        <v>40</v>
      </c>
      <c r="P57" s="49">
        <v>6</v>
      </c>
      <c r="Q57" s="49">
        <v>0</v>
      </c>
      <c r="R57" s="49">
        <v>6</v>
      </c>
      <c r="S57" s="49">
        <v>16</v>
      </c>
      <c r="T57" s="49">
        <v>1</v>
      </c>
      <c r="U57" s="49">
        <v>0</v>
      </c>
      <c r="V57" s="49">
        <v>23</v>
      </c>
      <c r="W57" s="49">
        <v>47</v>
      </c>
      <c r="X57" s="49">
        <v>71</v>
      </c>
      <c r="Y57" s="49">
        <v>64</v>
      </c>
      <c r="Z57" s="49">
        <v>6</v>
      </c>
      <c r="AA57" s="49">
        <v>3</v>
      </c>
      <c r="AB57" s="49">
        <v>0</v>
      </c>
      <c r="AC57" s="49">
        <v>2</v>
      </c>
      <c r="AD57" s="49">
        <v>1</v>
      </c>
      <c r="AE57" s="293" t="s">
        <v>1248</v>
      </c>
      <c r="AF57" s="294"/>
      <c r="AG57" s="49">
        <v>56</v>
      </c>
      <c r="AH57" s="49">
        <v>1</v>
      </c>
      <c r="AI57" s="49">
        <v>0</v>
      </c>
      <c r="AJ57" s="49">
        <v>0</v>
      </c>
      <c r="AK57" s="49">
        <v>0</v>
      </c>
      <c r="AL57" s="49">
        <v>0</v>
      </c>
      <c r="AM57" s="49">
        <v>0</v>
      </c>
      <c r="AN57" s="49">
        <v>0</v>
      </c>
      <c r="AO57" s="294"/>
      <c r="AP57" s="330">
        <v>27</v>
      </c>
      <c r="AQ57" s="331">
        <v>0.222</v>
      </c>
      <c r="AR57" s="331">
        <v>0.32300000000000001</v>
      </c>
      <c r="AS57" s="331">
        <v>0.25900000000000001</v>
      </c>
      <c r="AT57" s="331">
        <v>0.58199999999999996</v>
      </c>
      <c r="AU57" s="294"/>
      <c r="AV57" s="332">
        <v>158</v>
      </c>
      <c r="AW57" s="331">
        <v>0.215</v>
      </c>
      <c r="AX57" s="331">
        <v>0.308</v>
      </c>
      <c r="AY57" s="331">
        <v>0.36099999999999999</v>
      </c>
      <c r="AZ57" s="331">
        <v>0.66800000000000004</v>
      </c>
    </row>
    <row r="58" spans="1:64" s="50" customFormat="1" ht="15.75" thickBot="1">
      <c r="A58" s="50" t="s">
        <v>1067</v>
      </c>
      <c r="B58" s="50" t="s">
        <v>1249</v>
      </c>
      <c r="C58" s="49">
        <v>23</v>
      </c>
      <c r="D58" s="50" t="s">
        <v>100</v>
      </c>
      <c r="E58" s="50" t="s">
        <v>43</v>
      </c>
      <c r="F58" s="49" t="s">
        <v>10</v>
      </c>
      <c r="G58" s="49">
        <v>143</v>
      </c>
      <c r="H58" s="49">
        <v>518</v>
      </c>
      <c r="I58" s="49">
        <v>487</v>
      </c>
      <c r="J58" s="292">
        <v>0.25900000000000001</v>
      </c>
      <c r="K58" s="292">
        <v>0.29699999999999999</v>
      </c>
      <c r="L58" s="292">
        <v>0.32400000000000001</v>
      </c>
      <c r="M58" s="292">
        <v>0.622</v>
      </c>
      <c r="N58" s="49">
        <v>50</v>
      </c>
      <c r="O58" s="49">
        <v>126</v>
      </c>
      <c r="P58" s="49">
        <v>9</v>
      </c>
      <c r="Q58" s="49">
        <v>4</v>
      </c>
      <c r="R58" s="49">
        <v>5</v>
      </c>
      <c r="S58" s="49">
        <v>37</v>
      </c>
      <c r="T58" s="49">
        <v>23</v>
      </c>
      <c r="U58" s="49">
        <v>8</v>
      </c>
      <c r="V58" s="49">
        <v>20</v>
      </c>
      <c r="W58" s="49">
        <v>70</v>
      </c>
      <c r="X58" s="49">
        <v>63</v>
      </c>
      <c r="Y58" s="49">
        <v>158</v>
      </c>
      <c r="Z58" s="49">
        <v>7</v>
      </c>
      <c r="AA58" s="49">
        <v>7</v>
      </c>
      <c r="AB58" s="49">
        <v>3</v>
      </c>
      <c r="AC58" s="49">
        <v>1</v>
      </c>
      <c r="AD58" s="49">
        <v>1</v>
      </c>
      <c r="AE58" s="293" t="s">
        <v>1250</v>
      </c>
      <c r="AF58" s="294"/>
      <c r="AG58" s="49">
        <v>0</v>
      </c>
      <c r="AH58" s="49">
        <v>0</v>
      </c>
      <c r="AI58" s="49">
        <v>77</v>
      </c>
      <c r="AJ58" s="49">
        <v>0</v>
      </c>
      <c r="AK58" s="49">
        <v>55</v>
      </c>
      <c r="AL58" s="49">
        <v>0</v>
      </c>
      <c r="AM58" s="49">
        <v>2</v>
      </c>
      <c r="AN58" s="49">
        <v>0</v>
      </c>
      <c r="AO58" s="294"/>
      <c r="AP58" s="330">
        <v>131</v>
      </c>
      <c r="AQ58" s="331">
        <v>0.28199999999999997</v>
      </c>
      <c r="AR58" s="331">
        <v>0.31900000000000001</v>
      </c>
      <c r="AS58" s="331">
        <v>0.33600000000000002</v>
      </c>
      <c r="AT58" s="331">
        <v>0.65500000000000003</v>
      </c>
      <c r="AU58" s="294"/>
      <c r="AV58" s="332">
        <v>356</v>
      </c>
      <c r="AW58" s="331">
        <v>0.25</v>
      </c>
      <c r="AX58" s="331">
        <v>0.28899999999999998</v>
      </c>
      <c r="AY58" s="331">
        <v>0.32</v>
      </c>
      <c r="AZ58" s="331">
        <v>0.60899999999999999</v>
      </c>
    </row>
    <row r="59" spans="1:64" s="50" customFormat="1" ht="15.75" thickBot="1">
      <c r="A59" s="50" t="s">
        <v>1060</v>
      </c>
      <c r="B59" s="50" t="s">
        <v>1251</v>
      </c>
      <c r="C59" s="49">
        <v>26</v>
      </c>
      <c r="D59" s="50" t="s">
        <v>62</v>
      </c>
      <c r="E59" s="50" t="s">
        <v>34</v>
      </c>
      <c r="F59" s="49" t="s">
        <v>10</v>
      </c>
      <c r="G59" s="49">
        <v>111</v>
      </c>
      <c r="H59" s="49">
        <v>277</v>
      </c>
      <c r="I59" s="49">
        <v>261</v>
      </c>
      <c r="J59" s="292">
        <v>0.24099999999999999</v>
      </c>
      <c r="K59" s="292">
        <v>0.27600000000000002</v>
      </c>
      <c r="L59" s="292">
        <v>0.34499999999999997</v>
      </c>
      <c r="M59" s="292">
        <v>0.621</v>
      </c>
      <c r="N59" s="49">
        <v>29</v>
      </c>
      <c r="O59" s="49">
        <v>63</v>
      </c>
      <c r="P59" s="49">
        <v>15</v>
      </c>
      <c r="Q59" s="49">
        <v>0</v>
      </c>
      <c r="R59" s="49">
        <v>4</v>
      </c>
      <c r="S59" s="49">
        <v>19</v>
      </c>
      <c r="T59" s="49">
        <v>8</v>
      </c>
      <c r="U59" s="49">
        <v>1</v>
      </c>
      <c r="V59" s="49">
        <v>9</v>
      </c>
      <c r="W59" s="49">
        <v>63</v>
      </c>
      <c r="X59" s="49">
        <v>67</v>
      </c>
      <c r="Y59" s="49">
        <v>90</v>
      </c>
      <c r="Z59" s="49">
        <v>6</v>
      </c>
      <c r="AA59" s="49">
        <v>4</v>
      </c>
      <c r="AB59" s="49">
        <v>2</v>
      </c>
      <c r="AC59" s="49">
        <v>1</v>
      </c>
      <c r="AD59" s="49">
        <v>0</v>
      </c>
      <c r="AE59" s="293" t="s">
        <v>933</v>
      </c>
      <c r="AF59" s="294"/>
      <c r="AG59" s="49">
        <v>0</v>
      </c>
      <c r="AH59" s="49">
        <v>0</v>
      </c>
      <c r="AI59" s="49">
        <v>0</v>
      </c>
      <c r="AJ59" s="49">
        <v>0</v>
      </c>
      <c r="AK59" s="49">
        <v>0</v>
      </c>
      <c r="AL59" s="49">
        <v>43</v>
      </c>
      <c r="AM59" s="49">
        <v>21</v>
      </c>
      <c r="AN59" s="49">
        <v>53</v>
      </c>
      <c r="AO59" s="294"/>
      <c r="AP59" s="330">
        <v>122</v>
      </c>
      <c r="AQ59" s="331">
        <v>0.27900000000000003</v>
      </c>
      <c r="AR59" s="331">
        <v>0.31</v>
      </c>
      <c r="AS59" s="331">
        <v>0.377</v>
      </c>
      <c r="AT59" s="331">
        <v>0.68700000000000006</v>
      </c>
      <c r="AU59" s="294"/>
      <c r="AV59" s="332">
        <v>139</v>
      </c>
      <c r="AW59" s="331">
        <v>0.20899999999999999</v>
      </c>
      <c r="AX59" s="331">
        <v>0.247</v>
      </c>
      <c r="AY59" s="331">
        <v>0.317</v>
      </c>
      <c r="AZ59" s="331">
        <v>0.56299999999999994</v>
      </c>
    </row>
    <row r="60" spans="1:64" s="50" customFormat="1" ht="15.75" thickBot="1">
      <c r="A60" s="50" t="s">
        <v>1055</v>
      </c>
      <c r="B60" s="50" t="s">
        <v>1252</v>
      </c>
      <c r="C60" s="49">
        <v>29</v>
      </c>
      <c r="D60" s="50" t="s">
        <v>132</v>
      </c>
      <c r="E60" s="50" t="s">
        <v>43</v>
      </c>
      <c r="F60" s="49" t="s">
        <v>35</v>
      </c>
      <c r="G60" s="49">
        <v>53</v>
      </c>
      <c r="H60" s="49">
        <v>197</v>
      </c>
      <c r="I60" s="49">
        <v>165</v>
      </c>
      <c r="J60" s="292">
        <v>0.158</v>
      </c>
      <c r="K60" s="292">
        <v>0.28399999999999997</v>
      </c>
      <c r="L60" s="292">
        <v>0.42399999999999999</v>
      </c>
      <c r="M60" s="292">
        <v>0.70899999999999996</v>
      </c>
      <c r="N60" s="49">
        <v>24</v>
      </c>
      <c r="O60" s="49">
        <v>26</v>
      </c>
      <c r="P60" s="49">
        <v>2</v>
      </c>
      <c r="Q60" s="49">
        <v>0</v>
      </c>
      <c r="R60" s="49">
        <v>14</v>
      </c>
      <c r="S60" s="49">
        <v>25</v>
      </c>
      <c r="T60" s="49">
        <v>0</v>
      </c>
      <c r="U60" s="49">
        <v>0</v>
      </c>
      <c r="V60" s="49">
        <v>27</v>
      </c>
      <c r="W60" s="49">
        <v>70</v>
      </c>
      <c r="X60" s="49">
        <v>87</v>
      </c>
      <c r="Y60" s="49">
        <v>70</v>
      </c>
      <c r="Z60" s="49">
        <v>0</v>
      </c>
      <c r="AA60" s="49">
        <v>3</v>
      </c>
      <c r="AB60" s="49">
        <v>0</v>
      </c>
      <c r="AC60" s="49">
        <v>2</v>
      </c>
      <c r="AD60" s="49">
        <v>0</v>
      </c>
      <c r="AE60" s="293" t="s">
        <v>916</v>
      </c>
      <c r="AF60" s="294"/>
      <c r="AG60" s="49">
        <v>0</v>
      </c>
      <c r="AH60" s="49">
        <v>0</v>
      </c>
      <c r="AI60" s="49">
        <v>0</v>
      </c>
      <c r="AJ60" s="49">
        <v>50</v>
      </c>
      <c r="AK60" s="49">
        <v>0</v>
      </c>
      <c r="AL60" s="49">
        <v>0</v>
      </c>
      <c r="AM60" s="49">
        <v>0</v>
      </c>
      <c r="AN60" s="49">
        <v>0</v>
      </c>
      <c r="AO60" s="294"/>
      <c r="AP60" s="330">
        <v>43</v>
      </c>
      <c r="AQ60" s="331">
        <v>0.16300000000000001</v>
      </c>
      <c r="AR60" s="331">
        <v>0.27500000000000002</v>
      </c>
      <c r="AS60" s="331">
        <v>0.442</v>
      </c>
      <c r="AT60" s="331">
        <v>0.71599999999999997</v>
      </c>
      <c r="AU60" s="294"/>
      <c r="AV60" s="332">
        <v>122</v>
      </c>
      <c r="AW60" s="331">
        <v>0.156</v>
      </c>
      <c r="AX60" s="331">
        <v>0.28799999999999998</v>
      </c>
      <c r="AY60" s="331">
        <v>0.41799999999999998</v>
      </c>
      <c r="AZ60" s="331">
        <v>0.70599999999999996</v>
      </c>
    </row>
    <row r="61" spans="1:64" s="132" customFormat="1" ht="15" customHeight="1">
      <c r="A61" s="172"/>
      <c r="B61" s="234"/>
      <c r="C61" s="241"/>
      <c r="D61" s="234"/>
      <c r="E61" s="234"/>
      <c r="F61" s="241"/>
      <c r="G61" s="241"/>
      <c r="H61" s="241"/>
      <c r="I61" s="241"/>
      <c r="J61" s="241"/>
      <c r="K61" s="241"/>
      <c r="L61" s="241"/>
      <c r="M61" s="241"/>
      <c r="N61" s="241"/>
      <c r="O61" s="241"/>
      <c r="P61" s="241"/>
      <c r="Q61" s="241"/>
      <c r="R61" s="241"/>
      <c r="S61" s="167"/>
      <c r="T61" s="167"/>
      <c r="U61" s="167"/>
      <c r="V61" s="167"/>
      <c r="W61" s="241"/>
      <c r="X61" s="241"/>
      <c r="Y61" s="241"/>
      <c r="Z61" s="241"/>
      <c r="AA61" s="241"/>
      <c r="AB61" s="241"/>
      <c r="AC61" s="241"/>
      <c r="AD61" s="164"/>
      <c r="AE61" s="164"/>
      <c r="AF61" s="241"/>
      <c r="AG61" s="241"/>
      <c r="AH61" s="241"/>
      <c r="AI61" s="241"/>
      <c r="AJ61" s="164"/>
      <c r="AK61" s="241"/>
      <c r="AL61" s="241"/>
      <c r="AM61" s="241"/>
      <c r="AN61" s="241"/>
      <c r="AO61" s="164"/>
      <c r="AP61" s="329"/>
      <c r="AQ61" s="329"/>
      <c r="AR61" s="329"/>
      <c r="AS61" s="339"/>
      <c r="AT61" s="328"/>
      <c r="AU61" s="329"/>
      <c r="AV61" s="329"/>
      <c r="AW61" s="339"/>
      <c r="AX61" s="339"/>
      <c r="AY61" s="336"/>
      <c r="AZ61" s="336"/>
      <c r="BA61" s="166"/>
      <c r="BB61" s="104"/>
      <c r="BC61" s="171"/>
      <c r="BD61" s="171"/>
      <c r="BE61" s="171"/>
      <c r="BF61" s="171"/>
      <c r="BG61" s="171"/>
      <c r="BH61" s="170"/>
      <c r="BI61" s="171"/>
      <c r="BJ61" s="171"/>
      <c r="BK61" s="169"/>
      <c r="BL61" s="169"/>
    </row>
    <row r="62" spans="1:64" ht="15" customHeight="1">
      <c r="A62" s="181" t="s">
        <v>449</v>
      </c>
      <c r="B62" s="136"/>
      <c r="C62" s="136"/>
      <c r="D62" s="136"/>
      <c r="E62" s="171"/>
      <c r="F62" s="171"/>
      <c r="G62" s="171"/>
      <c r="H62" s="171"/>
      <c r="I62" s="171"/>
      <c r="J62" s="171"/>
      <c r="K62" s="171"/>
      <c r="L62" s="171"/>
      <c r="M62" s="171"/>
      <c r="N62" s="171"/>
      <c r="O62" s="171"/>
      <c r="P62" s="171"/>
      <c r="Q62" s="171"/>
      <c r="R62" s="171"/>
      <c r="S62" s="171"/>
      <c r="T62" s="171"/>
      <c r="U62" s="171"/>
      <c r="V62" s="171"/>
      <c r="W62" s="171"/>
      <c r="X62" s="171"/>
      <c r="Y62" s="171"/>
      <c r="Z62" s="171"/>
      <c r="AA62" s="171"/>
      <c r="AB62" s="171"/>
      <c r="AC62" s="171"/>
      <c r="AD62" s="170"/>
      <c r="AE62" s="170"/>
      <c r="AF62" s="171"/>
      <c r="AG62" s="171"/>
      <c r="AH62" s="171"/>
      <c r="AI62" s="171"/>
      <c r="AJ62" s="170"/>
      <c r="AK62" s="171"/>
      <c r="AL62" s="171"/>
      <c r="AM62" s="171"/>
      <c r="AN62" s="171"/>
      <c r="AO62" s="170"/>
      <c r="AP62" s="49"/>
      <c r="AQ62" s="49"/>
      <c r="AR62" s="49"/>
      <c r="AS62" s="49"/>
      <c r="AT62" s="84"/>
      <c r="AU62" s="49"/>
      <c r="AV62" s="49"/>
      <c r="AW62" s="84"/>
      <c r="AX62" s="84"/>
      <c r="AY62" s="49"/>
      <c r="AZ62" s="49"/>
      <c r="BA62" s="171"/>
      <c r="BC62" s="171"/>
      <c r="BD62" s="171"/>
      <c r="BE62" s="171"/>
      <c r="BF62" s="107"/>
      <c r="BG62" s="107"/>
      <c r="BH62" s="165"/>
      <c r="BI62" s="107"/>
      <c r="BJ62" s="107"/>
      <c r="BK62" s="107"/>
      <c r="BL62" s="107"/>
    </row>
    <row r="63" spans="1:64" s="50" customFormat="1" ht="15.75" thickBot="1">
      <c r="A63" s="50" t="s">
        <v>767</v>
      </c>
      <c r="B63" s="50" t="s">
        <v>1255</v>
      </c>
      <c r="C63" s="49">
        <v>27</v>
      </c>
      <c r="D63" s="50" t="s">
        <v>89</v>
      </c>
      <c r="E63" s="50" t="s">
        <v>34</v>
      </c>
      <c r="F63" s="49" t="s">
        <v>35</v>
      </c>
      <c r="G63" s="49">
        <v>49</v>
      </c>
      <c r="H63" s="49">
        <v>169</v>
      </c>
      <c r="I63" s="49">
        <v>150</v>
      </c>
      <c r="J63" s="292">
        <v>0.193</v>
      </c>
      <c r="K63" s="292">
        <v>0.27800000000000002</v>
      </c>
      <c r="L63" s="292">
        <v>0.33300000000000002</v>
      </c>
      <c r="M63" s="292">
        <v>0.61099999999999999</v>
      </c>
      <c r="N63" s="49">
        <v>18</v>
      </c>
      <c r="O63" s="49">
        <v>29</v>
      </c>
      <c r="P63" s="49">
        <v>4</v>
      </c>
      <c r="Q63" s="49">
        <v>1</v>
      </c>
      <c r="R63" s="49">
        <v>5</v>
      </c>
      <c r="S63" s="49">
        <v>14</v>
      </c>
      <c r="T63" s="49">
        <v>0</v>
      </c>
      <c r="U63" s="49">
        <v>4</v>
      </c>
      <c r="V63" s="49">
        <v>18</v>
      </c>
      <c r="W63" s="49">
        <v>55</v>
      </c>
      <c r="X63" s="49">
        <v>61</v>
      </c>
      <c r="Y63" s="49">
        <v>50</v>
      </c>
      <c r="Z63" s="49">
        <v>2</v>
      </c>
      <c r="AA63" s="49">
        <v>0</v>
      </c>
      <c r="AB63" s="49">
        <v>0</v>
      </c>
      <c r="AC63" s="49">
        <v>1</v>
      </c>
      <c r="AD63" s="49">
        <v>0</v>
      </c>
      <c r="AE63" s="293" t="s">
        <v>1115</v>
      </c>
      <c r="AF63" s="294"/>
      <c r="AG63" s="49">
        <v>0</v>
      </c>
      <c r="AH63" s="49">
        <v>0</v>
      </c>
      <c r="AI63" s="49">
        <v>0</v>
      </c>
      <c r="AJ63" s="49">
        <v>0</v>
      </c>
      <c r="AK63" s="49">
        <v>0</v>
      </c>
      <c r="AL63" s="49">
        <v>4</v>
      </c>
      <c r="AM63" s="49">
        <v>26</v>
      </c>
      <c r="AN63" s="49">
        <v>17</v>
      </c>
      <c r="AO63" s="294"/>
      <c r="AP63" s="330">
        <v>10</v>
      </c>
      <c r="AQ63" s="331">
        <v>0.1</v>
      </c>
      <c r="AR63" s="331">
        <v>0.182</v>
      </c>
      <c r="AS63" s="331">
        <v>0.2</v>
      </c>
      <c r="AT63" s="331">
        <v>0.38200000000000001</v>
      </c>
      <c r="AU63" s="294"/>
      <c r="AV63" s="332">
        <v>140</v>
      </c>
      <c r="AW63" s="331">
        <v>0.2</v>
      </c>
      <c r="AX63" s="331">
        <v>0.28499999999999998</v>
      </c>
      <c r="AY63" s="331">
        <v>0.34300000000000003</v>
      </c>
      <c r="AZ63" s="331">
        <v>0.628</v>
      </c>
    </row>
    <row r="64" spans="1:64" s="50" customFormat="1" ht="15.75" thickBot="1">
      <c r="A64" s="50" t="s">
        <v>61</v>
      </c>
      <c r="B64" s="50" t="s">
        <v>1257</v>
      </c>
      <c r="C64" s="49">
        <v>33</v>
      </c>
      <c r="D64" s="50" t="s">
        <v>40</v>
      </c>
      <c r="E64" s="50" t="s">
        <v>34</v>
      </c>
      <c r="F64" s="49" t="s">
        <v>35</v>
      </c>
      <c r="G64" s="49">
        <v>148</v>
      </c>
      <c r="H64" s="49">
        <v>541</v>
      </c>
      <c r="I64" s="49">
        <v>476</v>
      </c>
      <c r="J64" s="292">
        <v>0.20799999999999999</v>
      </c>
      <c r="K64" s="292">
        <v>0.29299999999999998</v>
      </c>
      <c r="L64" s="292">
        <v>0.315</v>
      </c>
      <c r="M64" s="292">
        <v>0.60799999999999998</v>
      </c>
      <c r="N64" s="49">
        <v>52</v>
      </c>
      <c r="O64" s="49">
        <v>99</v>
      </c>
      <c r="P64" s="49">
        <v>20</v>
      </c>
      <c r="Q64" s="49">
        <v>2</v>
      </c>
      <c r="R64" s="49">
        <v>9</v>
      </c>
      <c r="S64" s="49">
        <v>45</v>
      </c>
      <c r="T64" s="49">
        <v>7</v>
      </c>
      <c r="U64" s="49">
        <v>4</v>
      </c>
      <c r="V64" s="49">
        <v>45</v>
      </c>
      <c r="W64" s="49">
        <v>126</v>
      </c>
      <c r="X64" s="49">
        <v>62</v>
      </c>
      <c r="Y64" s="49">
        <v>150</v>
      </c>
      <c r="Z64" s="49">
        <v>7</v>
      </c>
      <c r="AA64" s="49">
        <v>14</v>
      </c>
      <c r="AB64" s="49">
        <v>2</v>
      </c>
      <c r="AC64" s="49">
        <v>4</v>
      </c>
      <c r="AD64" s="49">
        <v>3</v>
      </c>
      <c r="AE64" s="293" t="s">
        <v>1258</v>
      </c>
      <c r="AF64" s="294"/>
      <c r="AG64" s="49">
        <v>0</v>
      </c>
      <c r="AH64" s="49">
        <v>0</v>
      </c>
      <c r="AI64" s="49">
        <v>0</v>
      </c>
      <c r="AJ64" s="49">
        <v>0</v>
      </c>
      <c r="AK64" s="49">
        <v>0</v>
      </c>
      <c r="AL64" s="49">
        <v>140</v>
      </c>
      <c r="AM64" s="49">
        <v>15</v>
      </c>
      <c r="AN64" s="49">
        <v>1</v>
      </c>
      <c r="AO64" s="294"/>
      <c r="AP64" s="330">
        <v>114</v>
      </c>
      <c r="AQ64" s="331">
        <v>0.20200000000000001</v>
      </c>
      <c r="AR64" s="331">
        <v>0.34799999999999998</v>
      </c>
      <c r="AS64" s="331">
        <v>0.254</v>
      </c>
      <c r="AT64" s="331">
        <v>0.60199999999999998</v>
      </c>
      <c r="AU64" s="294"/>
      <c r="AV64" s="332">
        <v>362</v>
      </c>
      <c r="AW64" s="331">
        <v>0.21</v>
      </c>
      <c r="AX64" s="331">
        <v>0.27400000000000002</v>
      </c>
      <c r="AY64" s="331">
        <v>0.33400000000000002</v>
      </c>
      <c r="AZ64" s="331">
        <v>0.60799999999999998</v>
      </c>
    </row>
    <row r="65" spans="1:52" s="50" customFormat="1" ht="15.75" thickBot="1">
      <c r="A65" s="50" t="s">
        <v>183</v>
      </c>
      <c r="B65" s="50" t="s">
        <v>1259</v>
      </c>
      <c r="C65" s="49">
        <v>27</v>
      </c>
      <c r="D65" s="50" t="s">
        <v>137</v>
      </c>
      <c r="E65" s="50" t="s">
        <v>34</v>
      </c>
      <c r="F65" s="49" t="s">
        <v>37</v>
      </c>
      <c r="G65" s="49">
        <v>88</v>
      </c>
      <c r="H65" s="49">
        <v>361</v>
      </c>
      <c r="I65" s="49">
        <v>301</v>
      </c>
      <c r="J65" s="292">
        <v>0.26600000000000001</v>
      </c>
      <c r="K65" s="292">
        <v>0.372</v>
      </c>
      <c r="L65" s="292">
        <v>0.47499999999999998</v>
      </c>
      <c r="M65" s="292">
        <v>0.84699999999999998</v>
      </c>
      <c r="N65" s="49">
        <v>54</v>
      </c>
      <c r="O65" s="49">
        <v>80</v>
      </c>
      <c r="P65" s="49">
        <v>18</v>
      </c>
      <c r="Q65" s="49">
        <v>0</v>
      </c>
      <c r="R65" s="49">
        <v>15</v>
      </c>
      <c r="S65" s="49">
        <v>52</v>
      </c>
      <c r="T65" s="49">
        <v>10</v>
      </c>
      <c r="U65" s="49">
        <v>5</v>
      </c>
      <c r="V65" s="49">
        <v>51</v>
      </c>
      <c r="W65" s="49">
        <v>67</v>
      </c>
      <c r="X65" s="49">
        <v>122</v>
      </c>
      <c r="Y65" s="49">
        <v>143</v>
      </c>
      <c r="Z65" s="49">
        <v>8</v>
      </c>
      <c r="AA65" s="49">
        <v>3</v>
      </c>
      <c r="AB65" s="49">
        <v>1</v>
      </c>
      <c r="AC65" s="49">
        <v>5</v>
      </c>
      <c r="AD65" s="49">
        <v>0</v>
      </c>
      <c r="AE65" s="293" t="s">
        <v>1260</v>
      </c>
      <c r="AF65" s="294"/>
      <c r="AG65" s="49">
        <v>0</v>
      </c>
      <c r="AH65" s="49">
        <v>0</v>
      </c>
      <c r="AI65" s="49">
        <v>0</v>
      </c>
      <c r="AJ65" s="49">
        <v>0</v>
      </c>
      <c r="AK65" s="49">
        <v>0</v>
      </c>
      <c r="AL65" s="49">
        <v>22</v>
      </c>
      <c r="AM65" s="49">
        <v>52</v>
      </c>
      <c r="AN65" s="49">
        <v>14</v>
      </c>
      <c r="AO65" s="294"/>
      <c r="AP65" s="330">
        <v>109</v>
      </c>
      <c r="AQ65" s="331">
        <v>0.312</v>
      </c>
      <c r="AR65" s="331">
        <v>0.38900000000000001</v>
      </c>
      <c r="AS65" s="331">
        <v>0.51400000000000001</v>
      </c>
      <c r="AT65" s="331">
        <v>0.90300000000000002</v>
      </c>
      <c r="AU65" s="294"/>
      <c r="AV65" s="332">
        <v>192</v>
      </c>
      <c r="AW65" s="331">
        <v>0.24</v>
      </c>
      <c r="AX65" s="331">
        <v>0.36299999999999999</v>
      </c>
      <c r="AY65" s="331">
        <v>0.45300000000000001</v>
      </c>
      <c r="AZ65" s="331">
        <v>0.81599999999999995</v>
      </c>
    </row>
    <row r="66" spans="1:52" s="50" customFormat="1" ht="15.75" thickBot="1">
      <c r="A66" s="50" t="s">
        <v>661</v>
      </c>
      <c r="B66" s="50" t="s">
        <v>1261</v>
      </c>
      <c r="C66" s="49">
        <v>27</v>
      </c>
      <c r="D66" s="50" t="s">
        <v>65</v>
      </c>
      <c r="E66" s="50" t="s">
        <v>34</v>
      </c>
      <c r="F66" s="49" t="s">
        <v>35</v>
      </c>
      <c r="G66" s="49">
        <v>98</v>
      </c>
      <c r="H66" s="49">
        <v>421</v>
      </c>
      <c r="I66" s="49">
        <v>380</v>
      </c>
      <c r="J66" s="292">
        <v>0.27600000000000002</v>
      </c>
      <c r="K66" s="292">
        <v>0.33800000000000002</v>
      </c>
      <c r="L66" s="292">
        <v>0.45</v>
      </c>
      <c r="M66" s="292">
        <v>0.78800000000000003</v>
      </c>
      <c r="N66" s="49">
        <v>56</v>
      </c>
      <c r="O66" s="49">
        <v>105</v>
      </c>
      <c r="P66" s="49">
        <v>15</v>
      </c>
      <c r="Q66" s="49">
        <v>3</v>
      </c>
      <c r="R66" s="49">
        <v>15</v>
      </c>
      <c r="S66" s="49">
        <v>39</v>
      </c>
      <c r="T66" s="49">
        <v>16</v>
      </c>
      <c r="U66" s="49">
        <v>7</v>
      </c>
      <c r="V66" s="49">
        <v>31</v>
      </c>
      <c r="W66" s="49">
        <v>99</v>
      </c>
      <c r="X66" s="49">
        <v>114</v>
      </c>
      <c r="Y66" s="49">
        <v>171</v>
      </c>
      <c r="Z66" s="49">
        <v>3</v>
      </c>
      <c r="AA66" s="49">
        <v>5</v>
      </c>
      <c r="AB66" s="49">
        <v>4</v>
      </c>
      <c r="AC66" s="49">
        <v>1</v>
      </c>
      <c r="AD66" s="49">
        <v>2</v>
      </c>
      <c r="AE66" s="293" t="s">
        <v>886</v>
      </c>
      <c r="AF66" s="294"/>
      <c r="AG66" s="49">
        <v>0</v>
      </c>
      <c r="AH66" s="49">
        <v>0</v>
      </c>
      <c r="AI66" s="49">
        <v>0</v>
      </c>
      <c r="AJ66" s="49">
        <v>0</v>
      </c>
      <c r="AK66" s="49">
        <v>0</v>
      </c>
      <c r="AL66" s="49">
        <v>0</v>
      </c>
      <c r="AM66" s="49">
        <v>97</v>
      </c>
      <c r="AN66" s="49">
        <v>0</v>
      </c>
      <c r="AO66" s="294"/>
      <c r="AP66" s="330">
        <v>141</v>
      </c>
      <c r="AQ66" s="331">
        <v>0.255</v>
      </c>
      <c r="AR66" s="331">
        <v>0.32100000000000001</v>
      </c>
      <c r="AS66" s="331">
        <v>0.36199999999999999</v>
      </c>
      <c r="AT66" s="331">
        <v>0.68200000000000005</v>
      </c>
      <c r="AU66" s="294"/>
      <c r="AV66" s="332">
        <v>239</v>
      </c>
      <c r="AW66" s="331">
        <v>0.28899999999999998</v>
      </c>
      <c r="AX66" s="331">
        <v>0.34899999999999998</v>
      </c>
      <c r="AY66" s="331">
        <v>0.502</v>
      </c>
      <c r="AZ66" s="331">
        <v>0.85099999999999998</v>
      </c>
    </row>
    <row r="67" spans="1:52" s="50" customFormat="1" ht="15.75" thickBot="1">
      <c r="A67" s="50" t="s">
        <v>94</v>
      </c>
      <c r="B67" s="50" t="s">
        <v>1262</v>
      </c>
      <c r="C67" s="49">
        <v>34</v>
      </c>
      <c r="D67" s="50" t="s">
        <v>51</v>
      </c>
      <c r="E67" s="50" t="s">
        <v>43</v>
      </c>
      <c r="F67" s="49" t="s">
        <v>10</v>
      </c>
      <c r="G67" s="49">
        <v>136</v>
      </c>
      <c r="H67" s="49">
        <v>543</v>
      </c>
      <c r="I67" s="49">
        <v>501</v>
      </c>
      <c r="J67" s="292">
        <v>0.27300000000000002</v>
      </c>
      <c r="K67" s="292">
        <v>0.312</v>
      </c>
      <c r="L67" s="292">
        <v>0.439</v>
      </c>
      <c r="M67" s="292">
        <v>0.751</v>
      </c>
      <c r="N67" s="49">
        <v>60</v>
      </c>
      <c r="O67" s="49">
        <v>137</v>
      </c>
      <c r="P67" s="49">
        <v>27</v>
      </c>
      <c r="Q67" s="49">
        <v>1</v>
      </c>
      <c r="R67" s="49">
        <v>18</v>
      </c>
      <c r="S67" s="49">
        <v>82</v>
      </c>
      <c r="T67" s="49">
        <v>9</v>
      </c>
      <c r="U67" s="49">
        <v>4</v>
      </c>
      <c r="V67" s="49">
        <v>28</v>
      </c>
      <c r="W67" s="49">
        <v>74</v>
      </c>
      <c r="X67" s="49">
        <v>96</v>
      </c>
      <c r="Y67" s="49">
        <v>220</v>
      </c>
      <c r="Z67" s="49">
        <v>14</v>
      </c>
      <c r="AA67" s="49">
        <v>4</v>
      </c>
      <c r="AB67" s="49">
        <v>1</v>
      </c>
      <c r="AC67" s="49">
        <v>9</v>
      </c>
      <c r="AD67" s="49">
        <v>4</v>
      </c>
      <c r="AE67" s="293" t="s">
        <v>904</v>
      </c>
      <c r="AF67" s="294"/>
      <c r="AG67" s="49">
        <v>133</v>
      </c>
      <c r="AH67" s="49">
        <v>1</v>
      </c>
      <c r="AI67" s="49">
        <v>0</v>
      </c>
      <c r="AJ67" s="49">
        <v>0</v>
      </c>
      <c r="AK67" s="49">
        <v>0</v>
      </c>
      <c r="AL67" s="49">
        <v>0</v>
      </c>
      <c r="AM67" s="49">
        <v>0</v>
      </c>
      <c r="AN67" s="49">
        <v>0</v>
      </c>
      <c r="AO67" s="294"/>
      <c r="AP67" s="330">
        <v>109</v>
      </c>
      <c r="AQ67" s="331">
        <v>0.26600000000000001</v>
      </c>
      <c r="AR67" s="331">
        <v>0.308</v>
      </c>
      <c r="AS67" s="331">
        <v>0.54100000000000004</v>
      </c>
      <c r="AT67" s="331">
        <v>0.85</v>
      </c>
      <c r="AU67" s="294"/>
      <c r="AV67" s="332">
        <v>392</v>
      </c>
      <c r="AW67" s="331">
        <v>0.27600000000000002</v>
      </c>
      <c r="AX67" s="331">
        <v>0.313</v>
      </c>
      <c r="AY67" s="331">
        <v>0.41099999999999998</v>
      </c>
      <c r="AZ67" s="331">
        <v>0.72399999999999998</v>
      </c>
    </row>
    <row r="68" spans="1:52" s="50" customFormat="1" ht="15.75" thickBot="1">
      <c r="A68" s="50" t="s">
        <v>1039</v>
      </c>
      <c r="B68" s="50" t="s">
        <v>1264</v>
      </c>
      <c r="C68" s="49">
        <v>31</v>
      </c>
      <c r="D68" s="50" t="s">
        <v>40</v>
      </c>
      <c r="E68" s="50" t="s">
        <v>34</v>
      </c>
      <c r="F68" s="49" t="s">
        <v>10</v>
      </c>
      <c r="G68" s="49">
        <v>39</v>
      </c>
      <c r="H68" s="49">
        <v>90</v>
      </c>
      <c r="I68" s="49">
        <v>86</v>
      </c>
      <c r="J68" s="292">
        <v>0.19800000000000001</v>
      </c>
      <c r="K68" s="292">
        <v>0.22500000000000001</v>
      </c>
      <c r="L68" s="292">
        <v>0.30199999999999999</v>
      </c>
      <c r="M68" s="292">
        <v>0.52700000000000002</v>
      </c>
      <c r="N68" s="49">
        <v>9</v>
      </c>
      <c r="O68" s="49">
        <v>17</v>
      </c>
      <c r="P68" s="49">
        <v>3</v>
      </c>
      <c r="Q68" s="49">
        <v>0</v>
      </c>
      <c r="R68" s="49">
        <v>2</v>
      </c>
      <c r="S68" s="49">
        <v>6</v>
      </c>
      <c r="T68" s="49">
        <v>1</v>
      </c>
      <c r="U68" s="49">
        <v>1</v>
      </c>
      <c r="V68" s="49">
        <v>1</v>
      </c>
      <c r="W68" s="49">
        <v>20</v>
      </c>
      <c r="X68" s="49">
        <v>38</v>
      </c>
      <c r="Y68" s="49">
        <v>26</v>
      </c>
      <c r="Z68" s="49">
        <v>3</v>
      </c>
      <c r="AA68" s="49">
        <v>2</v>
      </c>
      <c r="AB68" s="49">
        <v>0</v>
      </c>
      <c r="AC68" s="49">
        <v>0</v>
      </c>
      <c r="AD68" s="49">
        <v>0</v>
      </c>
      <c r="AE68" s="293" t="s">
        <v>893</v>
      </c>
      <c r="AF68" s="294"/>
      <c r="AG68" s="49">
        <v>0</v>
      </c>
      <c r="AH68" s="49">
        <v>0</v>
      </c>
      <c r="AI68" s="49">
        <v>0</v>
      </c>
      <c r="AJ68" s="49">
        <v>0</v>
      </c>
      <c r="AK68" s="49">
        <v>0</v>
      </c>
      <c r="AL68" s="49">
        <v>0</v>
      </c>
      <c r="AM68" s="49">
        <v>18</v>
      </c>
      <c r="AN68" s="49">
        <v>20</v>
      </c>
      <c r="AO68" s="294"/>
      <c r="AP68" s="330">
        <v>15</v>
      </c>
      <c r="AQ68" s="331">
        <v>0.26700000000000002</v>
      </c>
      <c r="AR68" s="331">
        <v>0.313</v>
      </c>
      <c r="AS68" s="331">
        <v>0.33300000000000002</v>
      </c>
      <c r="AT68" s="331">
        <v>0.64600000000000002</v>
      </c>
      <c r="AU68" s="294"/>
      <c r="AV68" s="332">
        <v>71</v>
      </c>
      <c r="AW68" s="331">
        <v>0.183</v>
      </c>
      <c r="AX68" s="331">
        <v>0.20499999999999999</v>
      </c>
      <c r="AY68" s="331">
        <v>0.29599999999999999</v>
      </c>
      <c r="AZ68" s="331">
        <v>0.501</v>
      </c>
    </row>
    <row r="69" spans="1:52" s="50" customFormat="1" ht="15.75" thickBot="1">
      <c r="A69" s="50" t="s">
        <v>664</v>
      </c>
      <c r="B69" s="50" t="s">
        <v>1263</v>
      </c>
      <c r="C69" s="49">
        <v>26</v>
      </c>
      <c r="D69" s="50" t="s">
        <v>67</v>
      </c>
      <c r="E69" s="50" t="s">
        <v>43</v>
      </c>
      <c r="F69" s="49" t="s">
        <v>35</v>
      </c>
      <c r="G69" s="49">
        <v>138</v>
      </c>
      <c r="H69" s="49">
        <v>573</v>
      </c>
      <c r="I69" s="49">
        <v>511</v>
      </c>
      <c r="J69" s="292">
        <v>0.28799999999999998</v>
      </c>
      <c r="K69" s="292">
        <v>0.34699999999999998</v>
      </c>
      <c r="L69" s="292">
        <v>0.42099999999999999</v>
      </c>
      <c r="M69" s="292">
        <v>0.76800000000000002</v>
      </c>
      <c r="N69" s="49">
        <v>60</v>
      </c>
      <c r="O69" s="49">
        <v>147</v>
      </c>
      <c r="P69" s="49">
        <v>28</v>
      </c>
      <c r="Q69" s="49">
        <v>5</v>
      </c>
      <c r="R69" s="49">
        <v>10</v>
      </c>
      <c r="S69" s="49">
        <v>53</v>
      </c>
      <c r="T69" s="49">
        <v>4</v>
      </c>
      <c r="U69" s="49">
        <v>1</v>
      </c>
      <c r="V69" s="49">
        <v>46</v>
      </c>
      <c r="W69" s="49">
        <v>54</v>
      </c>
      <c r="X69" s="49">
        <v>104</v>
      </c>
      <c r="Y69" s="49">
        <v>215</v>
      </c>
      <c r="Z69" s="49">
        <v>10</v>
      </c>
      <c r="AA69" s="49">
        <v>5</v>
      </c>
      <c r="AB69" s="49">
        <v>3</v>
      </c>
      <c r="AC69" s="49">
        <v>8</v>
      </c>
      <c r="AD69" s="49">
        <v>4</v>
      </c>
      <c r="AE69" s="293" t="s">
        <v>905</v>
      </c>
      <c r="AF69" s="294"/>
      <c r="AG69" s="49">
        <v>0</v>
      </c>
      <c r="AH69" s="49">
        <v>0</v>
      </c>
      <c r="AI69" s="49">
        <v>137</v>
      </c>
      <c r="AJ69" s="49">
        <v>0</v>
      </c>
      <c r="AK69" s="49">
        <v>0</v>
      </c>
      <c r="AL69" s="49">
        <v>0</v>
      </c>
      <c r="AM69" s="49">
        <v>0</v>
      </c>
      <c r="AN69" s="49">
        <v>0</v>
      </c>
      <c r="AO69" s="294"/>
      <c r="AP69" s="330">
        <v>155</v>
      </c>
      <c r="AQ69" s="331">
        <v>0.28999999999999998</v>
      </c>
      <c r="AR69" s="331">
        <v>0.34899999999999998</v>
      </c>
      <c r="AS69" s="331">
        <v>0.34799999999999998</v>
      </c>
      <c r="AT69" s="331">
        <v>0.69699999999999995</v>
      </c>
      <c r="AU69" s="294"/>
      <c r="AV69" s="332">
        <v>356</v>
      </c>
      <c r="AW69" s="331">
        <v>0.28699999999999998</v>
      </c>
      <c r="AX69" s="331">
        <v>0.34699999999999998</v>
      </c>
      <c r="AY69" s="331">
        <v>0.45200000000000001</v>
      </c>
      <c r="AZ69" s="331">
        <v>0.79900000000000004</v>
      </c>
    </row>
    <row r="70" spans="1:52" s="50" customFormat="1" ht="15.75" thickBot="1">
      <c r="A70" s="50" t="s">
        <v>723</v>
      </c>
      <c r="B70" s="50" t="s">
        <v>1265</v>
      </c>
      <c r="C70" s="49">
        <v>28</v>
      </c>
      <c r="D70" s="50" t="s">
        <v>84</v>
      </c>
      <c r="E70" s="50" t="s">
        <v>34</v>
      </c>
      <c r="F70" s="49" t="s">
        <v>10</v>
      </c>
      <c r="G70" s="49">
        <v>73</v>
      </c>
      <c r="H70" s="49">
        <v>248</v>
      </c>
      <c r="I70" s="49">
        <v>217</v>
      </c>
      <c r="J70" s="292">
        <v>0.20699999999999999</v>
      </c>
      <c r="K70" s="292">
        <v>0.29099999999999998</v>
      </c>
      <c r="L70" s="292">
        <v>0.373</v>
      </c>
      <c r="M70" s="292">
        <v>0.66400000000000003</v>
      </c>
      <c r="N70" s="49">
        <v>22</v>
      </c>
      <c r="O70" s="49">
        <v>45</v>
      </c>
      <c r="P70" s="49">
        <v>12</v>
      </c>
      <c r="Q70" s="49">
        <v>0</v>
      </c>
      <c r="R70" s="49">
        <v>8</v>
      </c>
      <c r="S70" s="49">
        <v>38</v>
      </c>
      <c r="T70" s="49">
        <v>0</v>
      </c>
      <c r="U70" s="49">
        <v>1</v>
      </c>
      <c r="V70" s="49">
        <v>26</v>
      </c>
      <c r="W70" s="49">
        <v>71</v>
      </c>
      <c r="X70" s="49">
        <v>72</v>
      </c>
      <c r="Y70" s="49">
        <v>81</v>
      </c>
      <c r="Z70" s="49">
        <v>4</v>
      </c>
      <c r="AA70" s="49">
        <v>0</v>
      </c>
      <c r="AB70" s="49">
        <v>4</v>
      </c>
      <c r="AC70" s="49">
        <v>1</v>
      </c>
      <c r="AD70" s="49">
        <v>0</v>
      </c>
      <c r="AE70" s="293" t="s">
        <v>902</v>
      </c>
      <c r="AF70" s="294"/>
      <c r="AG70" s="49">
        <v>71</v>
      </c>
      <c r="AH70" s="49">
        <v>0</v>
      </c>
      <c r="AI70" s="49">
        <v>0</v>
      </c>
      <c r="AJ70" s="49">
        <v>0</v>
      </c>
      <c r="AK70" s="49">
        <v>0</v>
      </c>
      <c r="AL70" s="49">
        <v>0</v>
      </c>
      <c r="AM70" s="49">
        <v>0</v>
      </c>
      <c r="AN70" s="49">
        <v>0</v>
      </c>
      <c r="AO70" s="294"/>
      <c r="AP70" s="330">
        <v>70</v>
      </c>
      <c r="AQ70" s="331">
        <v>0.22900000000000001</v>
      </c>
      <c r="AR70" s="331">
        <v>0.32100000000000001</v>
      </c>
      <c r="AS70" s="331">
        <v>0.48599999999999999</v>
      </c>
      <c r="AT70" s="331">
        <v>0.80700000000000005</v>
      </c>
      <c r="AU70" s="294"/>
      <c r="AV70" s="332">
        <v>147</v>
      </c>
      <c r="AW70" s="331">
        <v>0.19700000000000001</v>
      </c>
      <c r="AX70" s="331">
        <v>0.27600000000000002</v>
      </c>
      <c r="AY70" s="331">
        <v>0.32</v>
      </c>
      <c r="AZ70" s="331">
        <v>0.59599999999999997</v>
      </c>
    </row>
    <row r="71" spans="1:52" s="50" customFormat="1" ht="15.75" thickBot="1">
      <c r="A71" s="50" t="s">
        <v>758</v>
      </c>
      <c r="B71" s="50" t="s">
        <v>1266</v>
      </c>
      <c r="C71" s="49">
        <v>26</v>
      </c>
      <c r="D71" s="50" t="s">
        <v>51</v>
      </c>
      <c r="E71" s="50" t="s">
        <v>43</v>
      </c>
      <c r="F71" s="49" t="s">
        <v>10</v>
      </c>
      <c r="G71" s="49">
        <v>107</v>
      </c>
      <c r="H71" s="49">
        <v>401</v>
      </c>
      <c r="I71" s="49">
        <v>341</v>
      </c>
      <c r="J71" s="292">
        <v>0.23499999999999999</v>
      </c>
      <c r="K71" s="292">
        <v>0.34200000000000003</v>
      </c>
      <c r="L71" s="292">
        <v>0.36699999999999999</v>
      </c>
      <c r="M71" s="292">
        <v>0.70799999999999996</v>
      </c>
      <c r="N71" s="49">
        <v>40</v>
      </c>
      <c r="O71" s="49">
        <v>80</v>
      </c>
      <c r="P71" s="49">
        <v>16</v>
      </c>
      <c r="Q71" s="49">
        <v>1</v>
      </c>
      <c r="R71" s="49">
        <v>9</v>
      </c>
      <c r="S71" s="49">
        <v>39</v>
      </c>
      <c r="T71" s="49">
        <v>3</v>
      </c>
      <c r="U71" s="49">
        <v>6</v>
      </c>
      <c r="V71" s="49">
        <v>52</v>
      </c>
      <c r="W71" s="49">
        <v>87</v>
      </c>
      <c r="X71" s="49">
        <v>88</v>
      </c>
      <c r="Y71" s="49">
        <v>125</v>
      </c>
      <c r="Z71" s="49">
        <v>11</v>
      </c>
      <c r="AA71" s="49">
        <v>5</v>
      </c>
      <c r="AB71" s="49">
        <v>0</v>
      </c>
      <c r="AC71" s="49">
        <v>3</v>
      </c>
      <c r="AD71" s="49">
        <v>2</v>
      </c>
      <c r="AE71" s="293" t="s">
        <v>917</v>
      </c>
      <c r="AF71" s="294"/>
      <c r="AG71" s="49">
        <v>0</v>
      </c>
      <c r="AH71" s="49">
        <v>0</v>
      </c>
      <c r="AI71" s="49">
        <v>0</v>
      </c>
      <c r="AJ71" s="49">
        <v>0</v>
      </c>
      <c r="AK71" s="49">
        <v>0</v>
      </c>
      <c r="AL71" s="49">
        <v>0</v>
      </c>
      <c r="AM71" s="49">
        <v>0</v>
      </c>
      <c r="AN71" s="49">
        <v>99</v>
      </c>
      <c r="AO71" s="294"/>
      <c r="AP71" s="330">
        <v>64</v>
      </c>
      <c r="AQ71" s="331">
        <v>0.23400000000000001</v>
      </c>
      <c r="AR71" s="331">
        <v>0.38</v>
      </c>
      <c r="AS71" s="331">
        <v>0.34399999999999997</v>
      </c>
      <c r="AT71" s="331">
        <v>0.72299999999999998</v>
      </c>
      <c r="AU71" s="294"/>
      <c r="AV71" s="332">
        <v>277</v>
      </c>
      <c r="AW71" s="331">
        <v>0.23499999999999999</v>
      </c>
      <c r="AX71" s="331">
        <v>0.33200000000000002</v>
      </c>
      <c r="AY71" s="331">
        <v>0.372</v>
      </c>
      <c r="AZ71" s="331">
        <v>0.70399999999999996</v>
      </c>
    </row>
    <row r="72" spans="1:52" s="50" customFormat="1" ht="15.75" thickBot="1">
      <c r="A72" s="50" t="s">
        <v>671</v>
      </c>
      <c r="B72" s="50" t="s">
        <v>1267</v>
      </c>
      <c r="C72" s="49">
        <v>24</v>
      </c>
      <c r="D72" s="50" t="s">
        <v>84</v>
      </c>
      <c r="E72" s="50" t="s">
        <v>34</v>
      </c>
      <c r="F72" s="49" t="s">
        <v>37</v>
      </c>
      <c r="G72" s="49">
        <v>152</v>
      </c>
      <c r="H72" s="49">
        <v>645</v>
      </c>
      <c r="I72" s="49">
        <v>585</v>
      </c>
      <c r="J72" s="292">
        <v>0.318</v>
      </c>
      <c r="K72" s="292">
        <v>0.374</v>
      </c>
      <c r="L72" s="292">
        <v>0.58299999999999996</v>
      </c>
      <c r="M72" s="292">
        <v>0.95699999999999996</v>
      </c>
      <c r="N72" s="49">
        <v>107</v>
      </c>
      <c r="O72" s="49">
        <v>186</v>
      </c>
      <c r="P72" s="49">
        <v>56</v>
      </c>
      <c r="Q72" s="49">
        <v>6</v>
      </c>
      <c r="R72" s="49">
        <v>29</v>
      </c>
      <c r="S72" s="49">
        <v>83</v>
      </c>
      <c r="T72" s="49">
        <v>17</v>
      </c>
      <c r="U72" s="49">
        <v>5</v>
      </c>
      <c r="V72" s="49">
        <v>52</v>
      </c>
      <c r="W72" s="49">
        <v>69</v>
      </c>
      <c r="X72" s="49">
        <v>145</v>
      </c>
      <c r="Y72" s="49">
        <v>341</v>
      </c>
      <c r="Z72" s="49">
        <v>13</v>
      </c>
      <c r="AA72" s="49">
        <v>3</v>
      </c>
      <c r="AB72" s="49">
        <v>0</v>
      </c>
      <c r="AC72" s="49">
        <v>5</v>
      </c>
      <c r="AD72" s="49">
        <v>5</v>
      </c>
      <c r="AE72" s="293" t="s">
        <v>921</v>
      </c>
      <c r="AF72" s="294"/>
      <c r="AG72" s="49">
        <v>0</v>
      </c>
      <c r="AH72" s="49">
        <v>0</v>
      </c>
      <c r="AI72" s="49">
        <v>71</v>
      </c>
      <c r="AJ72" s="49">
        <v>88</v>
      </c>
      <c r="AK72" s="49">
        <v>0</v>
      </c>
      <c r="AL72" s="49">
        <v>0</v>
      </c>
      <c r="AM72" s="49">
        <v>0</v>
      </c>
      <c r="AN72" s="49">
        <v>0</v>
      </c>
      <c r="AO72" s="294"/>
      <c r="AP72" s="330">
        <v>213</v>
      </c>
      <c r="AQ72" s="331">
        <v>0.32900000000000001</v>
      </c>
      <c r="AR72" s="331">
        <v>0.371</v>
      </c>
      <c r="AS72" s="331">
        <v>0.58199999999999996</v>
      </c>
      <c r="AT72" s="331">
        <v>0.95299999999999996</v>
      </c>
      <c r="AU72" s="294"/>
      <c r="AV72" s="332">
        <v>372</v>
      </c>
      <c r="AW72" s="331">
        <v>0.312</v>
      </c>
      <c r="AX72" s="331">
        <v>0.375</v>
      </c>
      <c r="AY72" s="331">
        <v>0.58299999999999996</v>
      </c>
      <c r="AZ72" s="331">
        <v>0.95799999999999996</v>
      </c>
    </row>
    <row r="73" spans="1:52" s="50" customFormat="1" ht="15.75" thickBot="1">
      <c r="A73" s="50" t="s">
        <v>1110</v>
      </c>
      <c r="B73" s="50" t="s">
        <v>1268</v>
      </c>
      <c r="C73" s="49">
        <v>28</v>
      </c>
      <c r="D73" s="50" t="s">
        <v>42</v>
      </c>
      <c r="E73" s="50" t="s">
        <v>43</v>
      </c>
      <c r="F73" s="49" t="s">
        <v>10</v>
      </c>
      <c r="G73" s="49">
        <v>73</v>
      </c>
      <c r="H73" s="49">
        <v>231</v>
      </c>
      <c r="I73" s="49">
        <v>214</v>
      </c>
      <c r="J73" s="292">
        <v>0.28999999999999998</v>
      </c>
      <c r="K73" s="292">
        <v>0.33</v>
      </c>
      <c r="L73" s="292">
        <v>0.43</v>
      </c>
      <c r="M73" s="292">
        <v>0.76</v>
      </c>
      <c r="N73" s="49">
        <v>27</v>
      </c>
      <c r="O73" s="49">
        <v>62</v>
      </c>
      <c r="P73" s="49">
        <v>13</v>
      </c>
      <c r="Q73" s="49">
        <v>1</v>
      </c>
      <c r="R73" s="49">
        <v>5</v>
      </c>
      <c r="S73" s="49">
        <v>27</v>
      </c>
      <c r="T73" s="49">
        <v>1</v>
      </c>
      <c r="U73" s="49">
        <v>0</v>
      </c>
      <c r="V73" s="49">
        <v>9</v>
      </c>
      <c r="W73" s="49">
        <v>32</v>
      </c>
      <c r="X73" s="49">
        <v>100</v>
      </c>
      <c r="Y73" s="49">
        <v>92</v>
      </c>
      <c r="Z73" s="49">
        <v>4</v>
      </c>
      <c r="AA73" s="49">
        <v>5</v>
      </c>
      <c r="AB73" s="49">
        <v>1</v>
      </c>
      <c r="AC73" s="49">
        <v>2</v>
      </c>
      <c r="AD73" s="49">
        <v>0</v>
      </c>
      <c r="AE73" s="293" t="s">
        <v>1269</v>
      </c>
      <c r="AF73" s="294"/>
      <c r="AG73" s="49">
        <v>0</v>
      </c>
      <c r="AH73" s="49">
        <v>20</v>
      </c>
      <c r="AI73" s="49">
        <v>12</v>
      </c>
      <c r="AJ73" s="49">
        <v>28</v>
      </c>
      <c r="AK73" s="49">
        <v>0</v>
      </c>
      <c r="AL73" s="49">
        <v>3</v>
      </c>
      <c r="AM73" s="49">
        <v>0</v>
      </c>
      <c r="AN73" s="49">
        <v>0</v>
      </c>
      <c r="AO73" s="294"/>
      <c r="AP73" s="330">
        <v>50</v>
      </c>
      <c r="AQ73" s="331">
        <v>0.26</v>
      </c>
      <c r="AR73" s="331">
        <v>0.29599999999999999</v>
      </c>
      <c r="AS73" s="331">
        <v>0.4</v>
      </c>
      <c r="AT73" s="331">
        <v>0.69599999999999995</v>
      </c>
      <c r="AU73" s="294"/>
      <c r="AV73" s="332">
        <v>164</v>
      </c>
      <c r="AW73" s="331">
        <v>0.29899999999999999</v>
      </c>
      <c r="AX73" s="331">
        <v>0.34100000000000003</v>
      </c>
      <c r="AY73" s="331">
        <v>0.439</v>
      </c>
      <c r="AZ73" s="331">
        <v>0.78</v>
      </c>
    </row>
    <row r="74" spans="1:52" s="50" customFormat="1" ht="15.75" thickBot="1">
      <c r="A74" s="50" t="s">
        <v>115</v>
      </c>
      <c r="B74" s="50" t="s">
        <v>1473</v>
      </c>
      <c r="C74" s="49">
        <v>27</v>
      </c>
      <c r="D74" s="50" t="s">
        <v>97</v>
      </c>
      <c r="E74" s="50" t="s">
        <v>43</v>
      </c>
      <c r="F74" s="49" t="s">
        <v>35</v>
      </c>
      <c r="G74" s="49">
        <v>157</v>
      </c>
      <c r="H74" s="49">
        <v>691</v>
      </c>
      <c r="I74" s="49">
        <v>572</v>
      </c>
      <c r="J74" s="292">
        <v>0.27300000000000002</v>
      </c>
      <c r="K74" s="292">
        <v>0.39200000000000002</v>
      </c>
      <c r="L74" s="292">
        <v>0.50700000000000001</v>
      </c>
      <c r="M74" s="292">
        <v>0.89900000000000002</v>
      </c>
      <c r="N74" s="49">
        <v>99</v>
      </c>
      <c r="O74" s="49">
        <v>156</v>
      </c>
      <c r="P74" s="49">
        <v>32</v>
      </c>
      <c r="Q74" s="49">
        <v>3</v>
      </c>
      <c r="R74" s="49">
        <v>32</v>
      </c>
      <c r="S74" s="49">
        <v>109</v>
      </c>
      <c r="T74" s="49">
        <v>10</v>
      </c>
      <c r="U74" s="49">
        <v>4</v>
      </c>
      <c r="V74" s="49">
        <v>91</v>
      </c>
      <c r="W74" s="49">
        <v>90</v>
      </c>
      <c r="X74" s="49">
        <v>132</v>
      </c>
      <c r="Y74" s="49">
        <v>290</v>
      </c>
      <c r="Z74" s="49">
        <v>21</v>
      </c>
      <c r="AA74" s="49">
        <v>24</v>
      </c>
      <c r="AB74" s="49">
        <v>0</v>
      </c>
      <c r="AC74" s="49">
        <v>4</v>
      </c>
      <c r="AD74" s="49">
        <v>11</v>
      </c>
      <c r="AE74" s="293" t="s">
        <v>1474</v>
      </c>
      <c r="AF74" s="294"/>
      <c r="AG74" s="49">
        <v>0</v>
      </c>
      <c r="AH74" s="49">
        <v>157</v>
      </c>
      <c r="AI74" s="49">
        <v>10</v>
      </c>
      <c r="AJ74" s="49">
        <v>1</v>
      </c>
      <c r="AK74" s="49">
        <v>0</v>
      </c>
      <c r="AL74" s="49">
        <v>1</v>
      </c>
      <c r="AM74" s="49">
        <v>0</v>
      </c>
      <c r="AN74" s="49">
        <v>0</v>
      </c>
      <c r="AO74" s="294"/>
      <c r="AP74" s="330">
        <v>150</v>
      </c>
      <c r="AQ74" s="331">
        <v>0.26</v>
      </c>
      <c r="AR74" s="331">
        <v>0.374</v>
      </c>
      <c r="AS74" s="331">
        <v>0.50700000000000001</v>
      </c>
      <c r="AT74" s="331">
        <v>0.88100000000000001</v>
      </c>
      <c r="AU74" s="294"/>
      <c r="AV74" s="332">
        <v>422</v>
      </c>
      <c r="AW74" s="331">
        <v>0.27700000000000002</v>
      </c>
      <c r="AX74" s="331">
        <v>0.39800000000000002</v>
      </c>
      <c r="AY74" s="331">
        <v>0.50700000000000001</v>
      </c>
      <c r="AZ74" s="331">
        <v>0.90600000000000003</v>
      </c>
    </row>
    <row r="75" spans="1:52" s="50" customFormat="1" ht="15.75" thickBot="1">
      <c r="A75" s="50" t="s">
        <v>770</v>
      </c>
      <c r="B75" s="50" t="s">
        <v>1270</v>
      </c>
      <c r="C75" s="49">
        <v>31</v>
      </c>
      <c r="D75" s="50" t="s">
        <v>57</v>
      </c>
      <c r="E75" s="50" t="s">
        <v>34</v>
      </c>
      <c r="F75" s="49" t="s">
        <v>37</v>
      </c>
      <c r="G75" s="49">
        <v>124</v>
      </c>
      <c r="H75" s="49">
        <v>348</v>
      </c>
      <c r="I75" s="49">
        <v>318</v>
      </c>
      <c r="J75" s="292">
        <v>0.23300000000000001</v>
      </c>
      <c r="K75" s="292">
        <v>0.28899999999999998</v>
      </c>
      <c r="L75" s="292">
        <v>0.33600000000000002</v>
      </c>
      <c r="M75" s="292">
        <v>0.625</v>
      </c>
      <c r="N75" s="49">
        <v>45</v>
      </c>
      <c r="O75" s="49">
        <v>74</v>
      </c>
      <c r="P75" s="49">
        <v>17</v>
      </c>
      <c r="Q75" s="49">
        <v>2</v>
      </c>
      <c r="R75" s="49">
        <v>4</v>
      </c>
      <c r="S75" s="49">
        <v>25</v>
      </c>
      <c r="T75" s="49">
        <v>6</v>
      </c>
      <c r="U75" s="49">
        <v>4</v>
      </c>
      <c r="V75" s="49">
        <v>22</v>
      </c>
      <c r="W75" s="49">
        <v>67</v>
      </c>
      <c r="X75" s="49">
        <v>65</v>
      </c>
      <c r="Y75" s="49">
        <v>107</v>
      </c>
      <c r="Z75" s="49">
        <v>7</v>
      </c>
      <c r="AA75" s="49">
        <v>4</v>
      </c>
      <c r="AB75" s="49">
        <v>2</v>
      </c>
      <c r="AC75" s="49">
        <v>2</v>
      </c>
      <c r="AD75" s="49">
        <v>0</v>
      </c>
      <c r="AE75" s="293" t="s">
        <v>1271</v>
      </c>
      <c r="AF75" s="294"/>
      <c r="AG75" s="49">
        <v>1</v>
      </c>
      <c r="AH75" s="49">
        <v>22</v>
      </c>
      <c r="AI75" s="49">
        <v>27</v>
      </c>
      <c r="AJ75" s="49">
        <v>23</v>
      </c>
      <c r="AK75" s="49">
        <v>10</v>
      </c>
      <c r="AL75" s="49">
        <v>18</v>
      </c>
      <c r="AM75" s="49">
        <v>24</v>
      </c>
      <c r="AN75" s="49">
        <v>11</v>
      </c>
      <c r="AO75" s="294"/>
      <c r="AP75" s="330">
        <v>65</v>
      </c>
      <c r="AQ75" s="331">
        <v>0.26200000000000001</v>
      </c>
      <c r="AR75" s="331">
        <v>0.30399999999999999</v>
      </c>
      <c r="AS75" s="331">
        <v>0.36899999999999999</v>
      </c>
      <c r="AT75" s="331">
        <v>0.67400000000000004</v>
      </c>
      <c r="AU75" s="294"/>
      <c r="AV75" s="332">
        <v>253</v>
      </c>
      <c r="AW75" s="331">
        <v>0.22500000000000001</v>
      </c>
      <c r="AX75" s="331">
        <v>0.28499999999999998</v>
      </c>
      <c r="AY75" s="331">
        <v>0.32800000000000001</v>
      </c>
      <c r="AZ75" s="331">
        <v>0.61299999999999999</v>
      </c>
    </row>
    <row r="76" spans="1:52" s="50" customFormat="1" ht="15.75" thickBot="1">
      <c r="A76" s="50" t="s">
        <v>700</v>
      </c>
      <c r="B76" s="50" t="s">
        <v>1272</v>
      </c>
      <c r="C76" s="49">
        <v>27</v>
      </c>
      <c r="D76" s="50" t="s">
        <v>73</v>
      </c>
      <c r="E76" s="50" t="s">
        <v>34</v>
      </c>
      <c r="F76" s="49" t="s">
        <v>10</v>
      </c>
      <c r="G76" s="49">
        <v>63</v>
      </c>
      <c r="H76" s="49">
        <v>144</v>
      </c>
      <c r="I76" s="49">
        <v>129</v>
      </c>
      <c r="J76" s="292">
        <v>0.217</v>
      </c>
      <c r="K76" s="292">
        <v>0.29399999999999998</v>
      </c>
      <c r="L76" s="292">
        <v>0.33300000000000002</v>
      </c>
      <c r="M76" s="292">
        <v>0.627</v>
      </c>
      <c r="N76" s="49">
        <v>17</v>
      </c>
      <c r="O76" s="49">
        <v>28</v>
      </c>
      <c r="P76" s="49">
        <v>6</v>
      </c>
      <c r="Q76" s="49">
        <v>0</v>
      </c>
      <c r="R76" s="49">
        <v>3</v>
      </c>
      <c r="S76" s="49">
        <v>12</v>
      </c>
      <c r="T76" s="49">
        <v>2</v>
      </c>
      <c r="U76" s="49">
        <v>2</v>
      </c>
      <c r="V76" s="49">
        <v>14</v>
      </c>
      <c r="W76" s="49">
        <v>52</v>
      </c>
      <c r="X76" s="49">
        <v>63</v>
      </c>
      <c r="Y76" s="49">
        <v>43</v>
      </c>
      <c r="Z76" s="49">
        <v>3</v>
      </c>
      <c r="AA76" s="49">
        <v>0</v>
      </c>
      <c r="AB76" s="49">
        <v>1</v>
      </c>
      <c r="AC76" s="49">
        <v>0</v>
      </c>
      <c r="AD76" s="49">
        <v>0</v>
      </c>
      <c r="AE76" s="293" t="s">
        <v>1273</v>
      </c>
      <c r="AF76" s="294"/>
      <c r="AG76" s="49">
        <v>0</v>
      </c>
      <c r="AH76" s="49">
        <v>23</v>
      </c>
      <c r="AI76" s="49">
        <v>0</v>
      </c>
      <c r="AJ76" s="49">
        <v>0</v>
      </c>
      <c r="AK76" s="49">
        <v>0</v>
      </c>
      <c r="AL76" s="49">
        <v>37</v>
      </c>
      <c r="AM76" s="49">
        <v>0</v>
      </c>
      <c r="AN76" s="49">
        <v>1</v>
      </c>
      <c r="AO76" s="294"/>
      <c r="AP76" s="330">
        <v>61</v>
      </c>
      <c r="AQ76" s="331">
        <v>0.26200000000000001</v>
      </c>
      <c r="AR76" s="331">
        <v>0.318</v>
      </c>
      <c r="AS76" s="331">
        <v>0.377</v>
      </c>
      <c r="AT76" s="331">
        <v>0.69499999999999995</v>
      </c>
      <c r="AU76" s="294"/>
      <c r="AV76" s="332">
        <v>68</v>
      </c>
      <c r="AW76" s="331">
        <v>0.17599999999999999</v>
      </c>
      <c r="AX76" s="331">
        <v>0.27300000000000002</v>
      </c>
      <c r="AY76" s="331">
        <v>0.29399999999999998</v>
      </c>
      <c r="AZ76" s="331">
        <v>0.56699999999999995</v>
      </c>
    </row>
    <row r="77" spans="1:52" s="50" customFormat="1" ht="15.75" thickBot="1">
      <c r="A77" s="50" t="s">
        <v>657</v>
      </c>
      <c r="B77" s="50" t="s">
        <v>1274</v>
      </c>
      <c r="C77" s="49">
        <v>29</v>
      </c>
      <c r="D77" s="50" t="s">
        <v>132</v>
      </c>
      <c r="E77" s="50" t="s">
        <v>43</v>
      </c>
      <c r="F77" s="49" t="s">
        <v>37</v>
      </c>
      <c r="G77" s="49">
        <v>128</v>
      </c>
      <c r="H77" s="49">
        <v>512</v>
      </c>
      <c r="I77" s="49">
        <v>466</v>
      </c>
      <c r="J77" s="292">
        <v>0.255</v>
      </c>
      <c r="K77" s="292">
        <v>0.314</v>
      </c>
      <c r="L77" s="292">
        <v>0.41599999999999998</v>
      </c>
      <c r="M77" s="292">
        <v>0.73099999999999998</v>
      </c>
      <c r="N77" s="49">
        <v>49</v>
      </c>
      <c r="O77" s="49">
        <v>119</v>
      </c>
      <c r="P77" s="49">
        <v>21</v>
      </c>
      <c r="Q77" s="49">
        <v>0</v>
      </c>
      <c r="R77" s="49">
        <v>18</v>
      </c>
      <c r="S77" s="49">
        <v>64</v>
      </c>
      <c r="T77" s="49">
        <v>3</v>
      </c>
      <c r="U77" s="49">
        <v>0</v>
      </c>
      <c r="V77" s="49">
        <v>37</v>
      </c>
      <c r="W77" s="49">
        <v>61</v>
      </c>
      <c r="X77" s="49">
        <v>94</v>
      </c>
      <c r="Y77" s="49">
        <v>194</v>
      </c>
      <c r="Z77" s="49">
        <v>18</v>
      </c>
      <c r="AA77" s="49">
        <v>5</v>
      </c>
      <c r="AB77" s="49">
        <v>0</v>
      </c>
      <c r="AC77" s="49">
        <v>4</v>
      </c>
      <c r="AD77" s="49">
        <v>4</v>
      </c>
      <c r="AE77" s="293" t="s">
        <v>1275</v>
      </c>
      <c r="AF77" s="294"/>
      <c r="AG77" s="49">
        <v>0</v>
      </c>
      <c r="AH77" s="49">
        <v>8</v>
      </c>
      <c r="AI77" s="49">
        <v>80</v>
      </c>
      <c r="AJ77" s="49">
        <v>22</v>
      </c>
      <c r="AK77" s="49">
        <v>28</v>
      </c>
      <c r="AL77" s="49">
        <v>0</v>
      </c>
      <c r="AM77" s="49">
        <v>0</v>
      </c>
      <c r="AN77" s="49">
        <v>0</v>
      </c>
      <c r="AO77" s="294"/>
      <c r="AP77" s="330">
        <v>128</v>
      </c>
      <c r="AQ77" s="331">
        <v>0.21099999999999999</v>
      </c>
      <c r="AR77" s="331">
        <v>0.27500000000000002</v>
      </c>
      <c r="AS77" s="331">
        <v>0.28899999999999998</v>
      </c>
      <c r="AT77" s="331">
        <v>0.56399999999999995</v>
      </c>
      <c r="AU77" s="294"/>
      <c r="AV77" s="332">
        <v>338</v>
      </c>
      <c r="AW77" s="331">
        <v>0.27200000000000002</v>
      </c>
      <c r="AX77" s="331">
        <v>0.33</v>
      </c>
      <c r="AY77" s="331">
        <v>0.46400000000000002</v>
      </c>
      <c r="AZ77" s="331">
        <v>0.79400000000000004</v>
      </c>
    </row>
    <row r="78" spans="1:52" s="50" customFormat="1" ht="15.75" thickBot="1">
      <c r="A78" s="50" t="s">
        <v>674</v>
      </c>
      <c r="B78" s="50" t="s">
        <v>1276</v>
      </c>
      <c r="C78" s="49">
        <v>27</v>
      </c>
      <c r="D78" s="50" t="s">
        <v>71</v>
      </c>
      <c r="E78" s="50" t="s">
        <v>43</v>
      </c>
      <c r="F78" s="49" t="s">
        <v>10</v>
      </c>
      <c r="G78" s="49">
        <v>8</v>
      </c>
      <c r="H78" s="49">
        <v>12</v>
      </c>
      <c r="I78" s="49">
        <v>12</v>
      </c>
      <c r="J78" s="292">
        <v>8.3000000000000004E-2</v>
      </c>
      <c r="K78" s="292">
        <v>8.3000000000000004E-2</v>
      </c>
      <c r="L78" s="292">
        <v>8.3000000000000004E-2</v>
      </c>
      <c r="M78" s="292">
        <v>0.16700000000000001</v>
      </c>
      <c r="N78" s="49">
        <v>0</v>
      </c>
      <c r="O78" s="49">
        <v>1</v>
      </c>
      <c r="P78" s="49">
        <v>0</v>
      </c>
      <c r="Q78" s="49">
        <v>0</v>
      </c>
      <c r="R78" s="49">
        <v>0</v>
      </c>
      <c r="S78" s="49">
        <v>0</v>
      </c>
      <c r="T78" s="49">
        <v>0</v>
      </c>
      <c r="U78" s="49">
        <v>0</v>
      </c>
      <c r="V78" s="49">
        <v>0</v>
      </c>
      <c r="W78" s="49">
        <v>6</v>
      </c>
      <c r="X78" s="49">
        <v>-56</v>
      </c>
      <c r="Y78" s="49">
        <v>1</v>
      </c>
      <c r="Z78" s="49">
        <v>0</v>
      </c>
      <c r="AA78" s="49">
        <v>0</v>
      </c>
      <c r="AB78" s="49">
        <v>0</v>
      </c>
      <c r="AC78" s="49">
        <v>0</v>
      </c>
      <c r="AD78" s="49">
        <v>0</v>
      </c>
      <c r="AE78" s="293" t="s">
        <v>887</v>
      </c>
      <c r="AF78" s="294"/>
      <c r="AG78" s="49">
        <v>2</v>
      </c>
      <c r="AH78" s="49">
        <v>0</v>
      </c>
      <c r="AI78" s="49">
        <v>0</v>
      </c>
      <c r="AJ78" s="49">
        <v>0</v>
      </c>
      <c r="AK78" s="49">
        <v>0</v>
      </c>
      <c r="AL78" s="49">
        <v>0</v>
      </c>
      <c r="AM78" s="49">
        <v>0</v>
      </c>
      <c r="AN78" s="49">
        <v>0</v>
      </c>
      <c r="AO78" s="294"/>
      <c r="AP78" s="330">
        <v>0</v>
      </c>
      <c r="AQ78" s="340">
        <v>0</v>
      </c>
      <c r="AR78" s="340">
        <v>0</v>
      </c>
      <c r="AS78" s="340">
        <v>0</v>
      </c>
      <c r="AT78" s="340">
        <v>0</v>
      </c>
      <c r="AU78" s="294"/>
      <c r="AV78" s="332">
        <v>12</v>
      </c>
      <c r="AW78" s="331">
        <v>8.3000000000000004E-2</v>
      </c>
      <c r="AX78" s="331">
        <v>8.3000000000000004E-2</v>
      </c>
      <c r="AY78" s="331">
        <v>8.3000000000000004E-2</v>
      </c>
      <c r="AZ78" s="331">
        <v>0.16700000000000001</v>
      </c>
    </row>
    <row r="79" spans="1:52" s="50" customFormat="1" ht="15.75" thickBot="1">
      <c r="A79" s="50" t="s">
        <v>781</v>
      </c>
      <c r="B79" s="50" t="s">
        <v>1277</v>
      </c>
      <c r="C79" s="49">
        <v>26</v>
      </c>
      <c r="D79" s="50" t="s">
        <v>70</v>
      </c>
      <c r="E79" s="50" t="s">
        <v>43</v>
      </c>
      <c r="F79" s="49" t="s">
        <v>10</v>
      </c>
      <c r="G79" s="49">
        <v>27</v>
      </c>
      <c r="H79" s="49">
        <v>55</v>
      </c>
      <c r="I79" s="49">
        <v>49</v>
      </c>
      <c r="J79" s="292">
        <v>0.122</v>
      </c>
      <c r="K79" s="292">
        <v>0.218</v>
      </c>
      <c r="L79" s="292">
        <v>0.26500000000000001</v>
      </c>
      <c r="M79" s="292">
        <v>0.48299999999999998</v>
      </c>
      <c r="N79" s="49">
        <v>6</v>
      </c>
      <c r="O79" s="49">
        <v>6</v>
      </c>
      <c r="P79" s="49">
        <v>2</v>
      </c>
      <c r="Q79" s="49">
        <v>1</v>
      </c>
      <c r="R79" s="49">
        <v>1</v>
      </c>
      <c r="S79" s="49">
        <v>2</v>
      </c>
      <c r="T79" s="49">
        <v>0</v>
      </c>
      <c r="U79" s="49">
        <v>0</v>
      </c>
      <c r="V79" s="49">
        <v>6</v>
      </c>
      <c r="W79" s="49">
        <v>23</v>
      </c>
      <c r="X79" s="49">
        <v>28</v>
      </c>
      <c r="Y79" s="49">
        <v>13</v>
      </c>
      <c r="Z79" s="49">
        <v>0</v>
      </c>
      <c r="AA79" s="49">
        <v>0</v>
      </c>
      <c r="AB79" s="49">
        <v>0</v>
      </c>
      <c r="AC79" s="49">
        <v>0</v>
      </c>
      <c r="AD79" s="49">
        <v>1</v>
      </c>
      <c r="AE79" s="293" t="s">
        <v>922</v>
      </c>
      <c r="AF79" s="294"/>
      <c r="AG79" s="49">
        <v>0</v>
      </c>
      <c r="AH79" s="49">
        <v>0</v>
      </c>
      <c r="AI79" s="49">
        <v>0</v>
      </c>
      <c r="AJ79" s="49">
        <v>0</v>
      </c>
      <c r="AK79" s="49">
        <v>0</v>
      </c>
      <c r="AL79" s="49">
        <v>7</v>
      </c>
      <c r="AM79" s="49">
        <v>9</v>
      </c>
      <c r="AN79" s="49">
        <v>8</v>
      </c>
      <c r="AO79" s="294"/>
      <c r="AP79" s="330">
        <v>25</v>
      </c>
      <c r="AQ79" s="331">
        <v>0.08</v>
      </c>
      <c r="AR79" s="331">
        <v>0.17899999999999999</v>
      </c>
      <c r="AS79" s="331">
        <v>0.16</v>
      </c>
      <c r="AT79" s="331">
        <v>0.33900000000000002</v>
      </c>
      <c r="AU79" s="294"/>
      <c r="AV79" s="332">
        <v>24</v>
      </c>
      <c r="AW79" s="331">
        <v>0.16700000000000001</v>
      </c>
      <c r="AX79" s="331">
        <v>0.25900000000000001</v>
      </c>
      <c r="AY79" s="331">
        <v>0.375</v>
      </c>
      <c r="AZ79" s="331">
        <v>0.63400000000000001</v>
      </c>
    </row>
    <row r="80" spans="1:52" s="50" customFormat="1" ht="15.75" thickBot="1">
      <c r="A80" s="50" t="s">
        <v>1050</v>
      </c>
      <c r="B80" s="50" t="s">
        <v>1278</v>
      </c>
      <c r="C80" s="49">
        <v>24</v>
      </c>
      <c r="D80" s="50" t="s">
        <v>69</v>
      </c>
      <c r="E80" s="50" t="s">
        <v>43</v>
      </c>
      <c r="F80" s="49" t="s">
        <v>10</v>
      </c>
      <c r="G80" s="49">
        <v>98</v>
      </c>
      <c r="H80" s="49">
        <v>447</v>
      </c>
      <c r="I80" s="49">
        <v>412</v>
      </c>
      <c r="J80" s="292">
        <v>0.28399999999999997</v>
      </c>
      <c r="K80" s="292">
        <v>0.33800000000000002</v>
      </c>
      <c r="L80" s="292">
        <v>0.45100000000000001</v>
      </c>
      <c r="M80" s="292">
        <v>0.78900000000000003</v>
      </c>
      <c r="N80" s="49">
        <v>75</v>
      </c>
      <c r="O80" s="49">
        <v>117</v>
      </c>
      <c r="P80" s="49">
        <v>24</v>
      </c>
      <c r="Q80" s="49">
        <v>6</v>
      </c>
      <c r="R80" s="49">
        <v>11</v>
      </c>
      <c r="S80" s="49">
        <v>45</v>
      </c>
      <c r="T80" s="49">
        <v>46</v>
      </c>
      <c r="U80" s="49">
        <v>8</v>
      </c>
      <c r="V80" s="49">
        <v>30</v>
      </c>
      <c r="W80" s="49">
        <v>80</v>
      </c>
      <c r="X80" s="49">
        <v>102</v>
      </c>
      <c r="Y80" s="49">
        <v>186</v>
      </c>
      <c r="Z80" s="49">
        <v>4</v>
      </c>
      <c r="AA80" s="49">
        <v>4</v>
      </c>
      <c r="AB80" s="49">
        <v>0</v>
      </c>
      <c r="AC80" s="49">
        <v>1</v>
      </c>
      <c r="AD80" s="49">
        <v>0</v>
      </c>
      <c r="AE80" s="293" t="s">
        <v>938</v>
      </c>
      <c r="AF80" s="294"/>
      <c r="AG80" s="49">
        <v>0</v>
      </c>
      <c r="AH80" s="49">
        <v>0</v>
      </c>
      <c r="AI80" s="49">
        <v>0</v>
      </c>
      <c r="AJ80" s="49">
        <v>0</v>
      </c>
      <c r="AK80" s="49">
        <v>96</v>
      </c>
      <c r="AL80" s="49">
        <v>0</v>
      </c>
      <c r="AM80" s="49">
        <v>0</v>
      </c>
      <c r="AN80" s="49">
        <v>0</v>
      </c>
      <c r="AO80" s="294"/>
      <c r="AP80" s="330">
        <v>94</v>
      </c>
      <c r="AQ80" s="331">
        <v>0.245</v>
      </c>
      <c r="AR80" s="331">
        <v>0.311</v>
      </c>
      <c r="AS80" s="331">
        <v>0.31900000000000001</v>
      </c>
      <c r="AT80" s="331">
        <v>0.63</v>
      </c>
      <c r="AU80" s="294"/>
      <c r="AV80" s="332">
        <v>318</v>
      </c>
      <c r="AW80" s="331">
        <v>0.29599999999999999</v>
      </c>
      <c r="AX80" s="331">
        <v>0.34599999999999997</v>
      </c>
      <c r="AY80" s="331">
        <v>0.49099999999999999</v>
      </c>
      <c r="AZ80" s="331">
        <v>0.83599999999999997</v>
      </c>
    </row>
    <row r="81" spans="1:70" ht="15" customHeight="1">
      <c r="A81" s="122"/>
      <c r="B81" s="133"/>
      <c r="C81" s="133"/>
      <c r="D81" s="133"/>
      <c r="E81" s="134"/>
      <c r="F81" s="134"/>
      <c r="G81" s="134"/>
      <c r="H81" s="134"/>
      <c r="I81" s="166"/>
      <c r="J81" s="166"/>
      <c r="K81" s="166"/>
      <c r="L81" s="166"/>
      <c r="M81" s="134"/>
      <c r="N81" s="134"/>
      <c r="O81" s="134"/>
      <c r="P81" s="134"/>
      <c r="Q81" s="134"/>
      <c r="R81" s="134"/>
      <c r="S81" s="134"/>
      <c r="T81" s="134"/>
      <c r="U81" s="134"/>
      <c r="V81" s="134"/>
      <c r="W81" s="134"/>
      <c r="X81" s="134"/>
      <c r="Y81" s="134"/>
      <c r="Z81" s="134"/>
      <c r="AA81" s="134"/>
      <c r="AB81" s="134"/>
      <c r="AC81" s="134"/>
      <c r="AD81" s="151"/>
      <c r="AE81" s="151"/>
      <c r="AF81" s="134"/>
      <c r="AG81" s="134"/>
      <c r="AH81" s="134"/>
      <c r="AI81" s="134"/>
      <c r="AJ81" s="151"/>
      <c r="AK81" s="134"/>
      <c r="AL81" s="134"/>
      <c r="AM81" s="134"/>
      <c r="AN81" s="134"/>
      <c r="AO81" s="151"/>
      <c r="AP81" s="325"/>
      <c r="AQ81" s="325"/>
      <c r="AR81" s="325"/>
      <c r="AS81" s="326"/>
      <c r="AT81" s="335"/>
      <c r="AU81" s="336"/>
      <c r="AV81" s="336"/>
      <c r="AW81" s="335"/>
      <c r="AX81" s="326"/>
      <c r="AY81" s="336"/>
      <c r="AZ81" s="336"/>
      <c r="BA81" s="166"/>
      <c r="BB81" s="104"/>
      <c r="BC81" s="171"/>
      <c r="BD81" s="171"/>
      <c r="BE81" s="171"/>
      <c r="BF81" s="109"/>
      <c r="BG81" s="109"/>
      <c r="BH81" s="170"/>
      <c r="BI81" s="109"/>
      <c r="BJ81" s="109"/>
      <c r="BK81" s="107"/>
      <c r="BL81" s="107"/>
    </row>
    <row r="82" spans="1:70" s="106" customFormat="1" ht="15" customHeight="1">
      <c r="A82" s="147" t="s">
        <v>468</v>
      </c>
      <c r="B82" s="148"/>
      <c r="C82" s="148"/>
      <c r="D82" s="148"/>
      <c r="E82" s="138"/>
      <c r="F82" s="138"/>
      <c r="G82" s="138"/>
      <c r="H82" s="138"/>
      <c r="I82" s="138"/>
      <c r="J82" s="138"/>
      <c r="K82" s="138"/>
      <c r="L82" s="138"/>
      <c r="M82" s="138"/>
      <c r="N82" s="138"/>
      <c r="O82" s="138"/>
      <c r="P82" s="138"/>
      <c r="Q82" s="138"/>
      <c r="R82" s="138"/>
      <c r="S82" s="138"/>
      <c r="T82" s="138"/>
      <c r="U82" s="138"/>
      <c r="V82" s="138"/>
      <c r="W82" s="138"/>
      <c r="X82" s="138"/>
      <c r="Y82" s="138"/>
      <c r="Z82" s="138"/>
      <c r="AA82" s="138"/>
      <c r="AB82" s="138"/>
      <c r="AC82" s="138"/>
      <c r="AD82" s="138"/>
      <c r="AE82" s="138"/>
      <c r="AF82" s="138"/>
      <c r="AG82" s="138"/>
      <c r="AH82" s="138"/>
      <c r="AI82" s="138"/>
      <c r="AJ82" s="138"/>
      <c r="AK82" s="138"/>
      <c r="AL82" s="138"/>
      <c r="AM82" s="138"/>
      <c r="AN82" s="138"/>
      <c r="AO82" s="138"/>
      <c r="AP82" s="341"/>
      <c r="AQ82" s="341"/>
      <c r="AR82" s="341"/>
      <c r="AS82" s="341"/>
      <c r="AT82" s="341"/>
      <c r="AU82" s="341"/>
      <c r="AV82" s="341"/>
      <c r="AW82" s="341"/>
      <c r="AX82" s="341"/>
      <c r="AY82" s="341"/>
      <c r="AZ82" s="341"/>
      <c r="BA82" s="138"/>
      <c r="BB82" s="150"/>
      <c r="BC82" s="138"/>
      <c r="BD82" s="138"/>
      <c r="BE82" s="138"/>
      <c r="BF82" s="138"/>
      <c r="BG82" s="138"/>
      <c r="BH82" s="138"/>
      <c r="BI82" s="138"/>
      <c r="BJ82" s="138"/>
      <c r="BK82" s="137"/>
      <c r="BL82" s="137"/>
    </row>
    <row r="83" spans="1:70" ht="15" customHeight="1">
      <c r="A83" s="3"/>
      <c r="AP83" s="52"/>
      <c r="AQ83" s="52"/>
      <c r="AR83" s="52"/>
      <c r="AS83" s="52"/>
      <c r="AT83" s="52"/>
      <c r="AU83" s="52"/>
      <c r="AV83" s="52"/>
      <c r="AW83" s="52"/>
      <c r="AX83" s="52"/>
      <c r="AY83" s="52"/>
      <c r="AZ83" s="52"/>
    </row>
    <row r="84" spans="1:70" ht="15" customHeight="1">
      <c r="A84" s="119" t="s">
        <v>450</v>
      </c>
      <c r="B84" s="140"/>
      <c r="C84" s="140"/>
      <c r="D84" s="140"/>
      <c r="E84" s="171"/>
      <c r="F84" s="171"/>
      <c r="G84" s="171"/>
      <c r="H84" s="171"/>
      <c r="I84" s="171"/>
      <c r="J84" s="171"/>
      <c r="K84" s="171"/>
      <c r="L84" s="171"/>
      <c r="M84" s="171"/>
      <c r="N84" s="171"/>
      <c r="O84" s="171"/>
      <c r="P84" s="171"/>
      <c r="Q84" s="171"/>
      <c r="R84" s="171"/>
      <c r="S84" s="171"/>
      <c r="T84" s="171"/>
      <c r="U84" s="171"/>
      <c r="V84" s="171"/>
      <c r="W84" s="171"/>
      <c r="X84" s="171"/>
      <c r="Y84" s="171"/>
      <c r="Z84" s="171"/>
      <c r="AA84" s="171"/>
      <c r="AB84" s="171"/>
      <c r="AC84" s="171"/>
      <c r="AD84" s="170"/>
      <c r="AE84" s="170"/>
      <c r="AF84" s="171"/>
      <c r="AG84" s="171"/>
      <c r="AH84" s="171"/>
      <c r="AI84" s="171"/>
      <c r="AJ84" s="170"/>
      <c r="AK84" s="171"/>
      <c r="AL84" s="171"/>
      <c r="AM84" s="171"/>
      <c r="AN84" s="171"/>
      <c r="AO84" s="170"/>
      <c r="AP84" s="49"/>
      <c r="AQ84" s="49"/>
      <c r="AR84" s="49"/>
      <c r="AS84" s="49"/>
      <c r="AT84" s="84"/>
      <c r="AU84" s="49"/>
      <c r="AV84" s="49"/>
      <c r="AW84" s="84"/>
      <c r="AX84" s="84"/>
      <c r="AY84" s="49"/>
      <c r="AZ84" s="49"/>
      <c r="BA84" s="171"/>
      <c r="BC84" s="171"/>
      <c r="BD84" s="171"/>
      <c r="BE84" s="171"/>
      <c r="BF84" s="107"/>
      <c r="BG84" s="107"/>
      <c r="BH84" s="165"/>
      <c r="BI84" s="107"/>
      <c r="BJ84" s="107"/>
      <c r="BK84" s="107"/>
      <c r="BL84" s="107"/>
    </row>
    <row r="85" spans="1:70" s="50" customFormat="1" ht="15.75" thickBot="1">
      <c r="A85" s="50" t="s">
        <v>98</v>
      </c>
      <c r="B85" s="50" t="s">
        <v>1279</v>
      </c>
      <c r="C85" s="49">
        <v>38</v>
      </c>
      <c r="D85" s="50" t="s">
        <v>73</v>
      </c>
      <c r="E85" s="50" t="s">
        <v>34</v>
      </c>
      <c r="F85" s="49" t="s">
        <v>10</v>
      </c>
      <c r="G85" s="49">
        <v>94</v>
      </c>
      <c r="H85" s="49">
        <v>389</v>
      </c>
      <c r="I85" s="49">
        <v>340</v>
      </c>
      <c r="J85" s="292">
        <v>0.312</v>
      </c>
      <c r="K85" s="292">
        <v>0.38300000000000001</v>
      </c>
      <c r="L85" s="292">
        <v>0.53200000000000003</v>
      </c>
      <c r="M85" s="292">
        <v>0.91500000000000004</v>
      </c>
      <c r="N85" s="49">
        <v>47</v>
      </c>
      <c r="O85" s="49">
        <v>106</v>
      </c>
      <c r="P85" s="49">
        <v>22</v>
      </c>
      <c r="Q85" s="49">
        <v>1</v>
      </c>
      <c r="R85" s="49">
        <v>17</v>
      </c>
      <c r="S85" s="49">
        <v>71</v>
      </c>
      <c r="T85" s="49">
        <v>1</v>
      </c>
      <c r="U85" s="49">
        <v>0</v>
      </c>
      <c r="V85" s="49">
        <v>39</v>
      </c>
      <c r="W85" s="49">
        <v>52</v>
      </c>
      <c r="X85" s="49">
        <v>135</v>
      </c>
      <c r="Y85" s="49">
        <v>181</v>
      </c>
      <c r="Z85" s="49">
        <v>7</v>
      </c>
      <c r="AA85" s="49">
        <v>4</v>
      </c>
      <c r="AB85" s="49">
        <v>0</v>
      </c>
      <c r="AC85" s="49">
        <v>6</v>
      </c>
      <c r="AD85" s="49">
        <v>2</v>
      </c>
      <c r="AE85" s="293" t="s">
        <v>1280</v>
      </c>
      <c r="AF85" s="294"/>
      <c r="AG85" s="49">
        <v>0</v>
      </c>
      <c r="AH85" s="49">
        <v>0</v>
      </c>
      <c r="AI85" s="49">
        <v>0</v>
      </c>
      <c r="AJ85" s="49">
        <v>65</v>
      </c>
      <c r="AK85" s="49">
        <v>0</v>
      </c>
      <c r="AL85" s="49">
        <v>0</v>
      </c>
      <c r="AM85" s="49">
        <v>0</v>
      </c>
      <c r="AN85" s="49">
        <v>0</v>
      </c>
      <c r="AO85" s="294"/>
      <c r="AP85" s="330">
        <v>67</v>
      </c>
      <c r="AQ85" s="331">
        <v>0.38800000000000001</v>
      </c>
      <c r="AR85" s="331">
        <v>0.48199999999999998</v>
      </c>
      <c r="AS85" s="331">
        <v>0.64200000000000002</v>
      </c>
      <c r="AT85" s="331">
        <v>1.1240000000000001</v>
      </c>
      <c r="AU85" s="294"/>
      <c r="AV85" s="332">
        <v>273</v>
      </c>
      <c r="AW85" s="331">
        <v>0.29299999999999998</v>
      </c>
      <c r="AX85" s="331">
        <v>0.35599999999999998</v>
      </c>
      <c r="AY85" s="331">
        <v>0.505</v>
      </c>
      <c r="AZ85" s="331">
        <v>0.86199999999999999</v>
      </c>
    </row>
    <row r="86" spans="1:70" s="252" customFormat="1">
      <c r="A86" s="287" t="s">
        <v>1114</v>
      </c>
      <c r="B86" s="152"/>
      <c r="C86" s="152"/>
      <c r="D86" s="152"/>
      <c r="E86" s="152"/>
      <c r="F86" s="152"/>
      <c r="G86" s="152"/>
      <c r="H86" s="152"/>
      <c r="I86" s="152"/>
      <c r="J86" s="152"/>
      <c r="K86" s="152"/>
      <c r="L86" s="152"/>
      <c r="M86" s="152"/>
      <c r="N86" s="152"/>
      <c r="O86" s="152"/>
      <c r="P86" s="152"/>
      <c r="Q86" s="152"/>
      <c r="R86" s="152"/>
      <c r="S86" s="153"/>
      <c r="T86" s="153"/>
      <c r="U86" s="153"/>
      <c r="V86" s="153"/>
      <c r="W86" s="244"/>
      <c r="X86" s="152"/>
      <c r="Y86" s="152"/>
      <c r="Z86" s="152"/>
      <c r="AA86" s="152"/>
      <c r="AB86" s="152"/>
      <c r="AC86" s="152"/>
      <c r="AD86" s="244"/>
      <c r="AE86" s="245"/>
      <c r="AF86" s="152"/>
      <c r="AG86" s="152"/>
      <c r="AH86" s="152"/>
      <c r="AI86" s="152"/>
      <c r="AJ86" s="155"/>
      <c r="AK86" s="152"/>
      <c r="AL86" s="152"/>
      <c r="AM86" s="152"/>
      <c r="AN86" s="152"/>
      <c r="AO86" s="245"/>
      <c r="AP86" s="49"/>
      <c r="AQ86" s="49"/>
      <c r="AR86" s="49"/>
      <c r="AS86" s="49"/>
      <c r="AT86" s="49"/>
      <c r="AU86" s="290"/>
      <c r="AV86" s="49"/>
      <c r="AW86" s="84"/>
      <c r="AX86" s="84"/>
      <c r="AY86" s="292"/>
      <c r="AZ86" s="292"/>
      <c r="BA86" s="153"/>
      <c r="BB86" s="154"/>
      <c r="BC86" s="153"/>
      <c r="BD86" s="153"/>
      <c r="BE86" s="153"/>
    </row>
    <row r="87" spans="1:70" s="50" customFormat="1" ht="15.75" thickBot="1">
      <c r="A87" s="50" t="s">
        <v>99</v>
      </c>
      <c r="B87" s="50" t="s">
        <v>1281</v>
      </c>
      <c r="C87" s="49">
        <v>30</v>
      </c>
      <c r="D87" s="50" t="s">
        <v>53</v>
      </c>
      <c r="E87" s="50" t="s">
        <v>54</v>
      </c>
      <c r="F87" s="49" t="s">
        <v>35</v>
      </c>
      <c r="G87" s="49">
        <v>146</v>
      </c>
      <c r="H87" s="49">
        <v>617</v>
      </c>
      <c r="I87" s="49">
        <v>555</v>
      </c>
      <c r="J87" s="292">
        <v>0.254</v>
      </c>
      <c r="K87" s="292">
        <v>0.32400000000000001</v>
      </c>
      <c r="L87" s="292">
        <v>0.50800000000000001</v>
      </c>
      <c r="M87" s="292">
        <v>0.83199999999999996</v>
      </c>
      <c r="N87" s="49">
        <v>82</v>
      </c>
      <c r="O87" s="49">
        <v>141</v>
      </c>
      <c r="P87" s="49">
        <v>29</v>
      </c>
      <c r="Q87" s="49">
        <v>2</v>
      </c>
      <c r="R87" s="49">
        <v>36</v>
      </c>
      <c r="S87" s="49">
        <v>101</v>
      </c>
      <c r="T87" s="49">
        <v>1</v>
      </c>
      <c r="U87" s="49">
        <v>1</v>
      </c>
      <c r="V87" s="49">
        <v>57</v>
      </c>
      <c r="W87" s="49">
        <v>139</v>
      </c>
      <c r="X87" s="49">
        <v>115</v>
      </c>
      <c r="Y87" s="49">
        <v>282</v>
      </c>
      <c r="Z87" s="49">
        <v>11</v>
      </c>
      <c r="AA87" s="49">
        <v>2</v>
      </c>
      <c r="AB87" s="49">
        <v>0</v>
      </c>
      <c r="AC87" s="49">
        <v>3</v>
      </c>
      <c r="AD87" s="49">
        <v>0</v>
      </c>
      <c r="AE87" s="293" t="s">
        <v>1282</v>
      </c>
      <c r="AF87" s="294"/>
      <c r="AG87" s="49">
        <v>0</v>
      </c>
      <c r="AH87" s="49">
        <v>12</v>
      </c>
      <c r="AI87" s="49">
        <v>0</v>
      </c>
      <c r="AJ87" s="49">
        <v>0</v>
      </c>
      <c r="AK87" s="49">
        <v>0</v>
      </c>
      <c r="AL87" s="49">
        <v>0</v>
      </c>
      <c r="AM87" s="49">
        <v>0</v>
      </c>
      <c r="AN87" s="49">
        <v>133</v>
      </c>
      <c r="AO87" s="294"/>
      <c r="AP87" s="330">
        <v>171</v>
      </c>
      <c r="AQ87" s="331">
        <v>0.222</v>
      </c>
      <c r="AR87" s="331">
        <v>0.28499999999999998</v>
      </c>
      <c r="AS87" s="331">
        <v>0.433</v>
      </c>
      <c r="AT87" s="331">
        <v>0.71799999999999997</v>
      </c>
      <c r="AU87" s="294"/>
      <c r="AV87" s="332">
        <v>384</v>
      </c>
      <c r="AW87" s="331">
        <v>0.26800000000000002</v>
      </c>
      <c r="AX87" s="331">
        <v>0.34100000000000003</v>
      </c>
      <c r="AY87" s="331">
        <v>0.54200000000000004</v>
      </c>
      <c r="AZ87" s="331">
        <v>0.88300000000000001</v>
      </c>
    </row>
    <row r="88" spans="1:70" ht="15" customHeight="1">
      <c r="A88" s="233" t="s">
        <v>101</v>
      </c>
      <c r="B88" s="234"/>
      <c r="C88" s="241"/>
      <c r="D88" s="234"/>
      <c r="E88" s="234"/>
      <c r="F88" s="241"/>
      <c r="G88" s="241"/>
      <c r="H88" s="241"/>
      <c r="I88" s="241"/>
      <c r="J88" s="241"/>
      <c r="K88" s="241"/>
      <c r="L88" s="241"/>
      <c r="M88" s="241"/>
      <c r="N88" s="241"/>
      <c r="O88" s="241"/>
      <c r="P88" s="241"/>
      <c r="Q88" s="241"/>
      <c r="R88" s="241"/>
      <c r="S88" s="167"/>
      <c r="T88" s="167"/>
      <c r="U88" s="167"/>
      <c r="V88" s="167"/>
      <c r="W88" s="236"/>
      <c r="X88" s="241"/>
      <c r="Y88" s="241"/>
      <c r="Z88" s="241"/>
      <c r="AA88" s="241"/>
      <c r="AB88" s="241"/>
      <c r="AC88" s="241"/>
      <c r="AD88" s="236"/>
      <c r="AE88" s="164"/>
      <c r="AF88" s="241"/>
      <c r="AG88" s="241"/>
      <c r="AH88" s="241"/>
      <c r="AI88" s="241"/>
      <c r="AJ88" s="164"/>
      <c r="AK88" s="241"/>
      <c r="AL88" s="241"/>
      <c r="AM88" s="241"/>
      <c r="AN88" s="241"/>
      <c r="AO88" s="240"/>
      <c r="AP88" s="327"/>
      <c r="AQ88" s="327"/>
      <c r="AR88" s="327"/>
      <c r="AS88" s="327"/>
      <c r="AT88" s="327"/>
      <c r="AU88" s="333"/>
      <c r="AV88" s="327"/>
      <c r="AW88" s="328"/>
      <c r="AX88" s="328"/>
      <c r="AY88" s="329"/>
      <c r="AZ88" s="329"/>
      <c r="BA88" s="167"/>
      <c r="BB88" s="284"/>
      <c r="BC88" s="167"/>
      <c r="BD88" s="167"/>
      <c r="BE88" s="167"/>
      <c r="BF88" s="227"/>
      <c r="BG88" s="227"/>
      <c r="BH88" s="164"/>
      <c r="BI88" s="227"/>
      <c r="BJ88" s="227"/>
      <c r="BK88" s="226"/>
      <c r="BL88" s="226"/>
      <c r="BM88" s="132"/>
      <c r="BO88" s="132"/>
      <c r="BP88" s="132"/>
      <c r="BQ88" s="132"/>
      <c r="BR88" s="132"/>
    </row>
    <row r="89" spans="1:70" s="50" customFormat="1" ht="15.75" thickBot="1">
      <c r="A89" s="50" t="s">
        <v>102</v>
      </c>
      <c r="B89" s="50" t="s">
        <v>1283</v>
      </c>
      <c r="C89" s="49">
        <v>34</v>
      </c>
      <c r="D89" s="50" t="s">
        <v>57</v>
      </c>
      <c r="E89" s="50" t="s">
        <v>34</v>
      </c>
      <c r="F89" s="49" t="s">
        <v>35</v>
      </c>
      <c r="G89" s="49">
        <v>150</v>
      </c>
      <c r="H89" s="49">
        <v>648</v>
      </c>
      <c r="I89" s="49">
        <v>592</v>
      </c>
      <c r="J89" s="292">
        <v>0.28000000000000003</v>
      </c>
      <c r="K89" s="292">
        <v>0.33800000000000002</v>
      </c>
      <c r="L89" s="292">
        <v>0.45300000000000001</v>
      </c>
      <c r="M89" s="292">
        <v>0.79100000000000004</v>
      </c>
      <c r="N89" s="49">
        <v>79</v>
      </c>
      <c r="O89" s="49">
        <v>166</v>
      </c>
      <c r="P89" s="49">
        <v>33</v>
      </c>
      <c r="Q89" s="49">
        <v>0</v>
      </c>
      <c r="R89" s="49">
        <v>23</v>
      </c>
      <c r="S89" s="49">
        <v>97</v>
      </c>
      <c r="T89" s="49">
        <v>1</v>
      </c>
      <c r="U89" s="49">
        <v>0</v>
      </c>
      <c r="V89" s="49">
        <v>49</v>
      </c>
      <c r="W89" s="49">
        <v>85</v>
      </c>
      <c r="X89" s="49">
        <v>112</v>
      </c>
      <c r="Y89" s="49">
        <v>268</v>
      </c>
      <c r="Z89" s="49">
        <v>18</v>
      </c>
      <c r="AA89" s="49">
        <v>4</v>
      </c>
      <c r="AB89" s="49">
        <v>0</v>
      </c>
      <c r="AC89" s="49">
        <v>3</v>
      </c>
      <c r="AD89" s="49">
        <v>8</v>
      </c>
      <c r="AE89" s="293" t="s">
        <v>905</v>
      </c>
      <c r="AF89" s="294"/>
      <c r="AG89" s="49">
        <v>0</v>
      </c>
      <c r="AH89" s="49">
        <v>0</v>
      </c>
      <c r="AI89" s="49">
        <v>150</v>
      </c>
      <c r="AJ89" s="49">
        <v>0</v>
      </c>
      <c r="AK89" s="49">
        <v>0</v>
      </c>
      <c r="AL89" s="49">
        <v>0</v>
      </c>
      <c r="AM89" s="49">
        <v>0</v>
      </c>
      <c r="AN89" s="49">
        <v>0</v>
      </c>
      <c r="AO89" s="294"/>
      <c r="AP89" s="330">
        <v>178</v>
      </c>
      <c r="AQ89" s="331">
        <v>0.20799999999999999</v>
      </c>
      <c r="AR89" s="331">
        <v>0.25900000000000001</v>
      </c>
      <c r="AS89" s="331">
        <v>0.29799999999999999</v>
      </c>
      <c r="AT89" s="331">
        <v>0.55700000000000005</v>
      </c>
      <c r="AU89" s="294"/>
      <c r="AV89" s="332">
        <v>414</v>
      </c>
      <c r="AW89" s="331">
        <v>0.312</v>
      </c>
      <c r="AX89" s="331">
        <v>0.371</v>
      </c>
      <c r="AY89" s="331">
        <v>0.51900000000000002</v>
      </c>
      <c r="AZ89" s="331">
        <v>0.89100000000000001</v>
      </c>
    </row>
    <row r="90" spans="1:70" s="50" customFormat="1" ht="15.75" thickBot="1">
      <c r="A90" s="50" t="s">
        <v>1089</v>
      </c>
      <c r="B90" s="50" t="s">
        <v>1284</v>
      </c>
      <c r="C90" s="49">
        <v>27</v>
      </c>
      <c r="D90" s="50" t="s">
        <v>119</v>
      </c>
      <c r="E90" s="50" t="s">
        <v>34</v>
      </c>
      <c r="F90" s="49" t="s">
        <v>35</v>
      </c>
      <c r="G90" s="49">
        <v>22</v>
      </c>
      <c r="H90" s="49">
        <v>57</v>
      </c>
      <c r="I90" s="49">
        <v>52</v>
      </c>
      <c r="J90" s="292">
        <v>0.23100000000000001</v>
      </c>
      <c r="K90" s="292">
        <v>0.28599999999999998</v>
      </c>
      <c r="L90" s="292">
        <v>0.34599999999999997</v>
      </c>
      <c r="M90" s="292">
        <v>0.63200000000000001</v>
      </c>
      <c r="N90" s="49">
        <v>5</v>
      </c>
      <c r="O90" s="49">
        <v>12</v>
      </c>
      <c r="P90" s="49">
        <v>0</v>
      </c>
      <c r="Q90" s="49">
        <v>0</v>
      </c>
      <c r="R90" s="49">
        <v>2</v>
      </c>
      <c r="S90" s="49">
        <v>4</v>
      </c>
      <c r="T90" s="49">
        <v>0</v>
      </c>
      <c r="U90" s="49">
        <v>0</v>
      </c>
      <c r="V90" s="49">
        <v>4</v>
      </c>
      <c r="W90" s="49">
        <v>12</v>
      </c>
      <c r="X90" s="49">
        <v>75</v>
      </c>
      <c r="Y90" s="49">
        <v>18</v>
      </c>
      <c r="Z90" s="49">
        <v>2</v>
      </c>
      <c r="AA90" s="49">
        <v>0</v>
      </c>
      <c r="AB90" s="49">
        <v>1</v>
      </c>
      <c r="AC90" s="49">
        <v>0</v>
      </c>
      <c r="AD90" s="49">
        <v>1</v>
      </c>
      <c r="AE90" s="293" t="s">
        <v>884</v>
      </c>
      <c r="AF90" s="294"/>
      <c r="AG90" s="49">
        <v>22</v>
      </c>
      <c r="AH90" s="49">
        <v>0</v>
      </c>
      <c r="AI90" s="49">
        <v>0</v>
      </c>
      <c r="AJ90" s="49">
        <v>0</v>
      </c>
      <c r="AK90" s="49">
        <v>0</v>
      </c>
      <c r="AL90" s="49">
        <v>0</v>
      </c>
      <c r="AM90" s="49">
        <v>0</v>
      </c>
      <c r="AN90" s="49">
        <v>0</v>
      </c>
      <c r="AO90" s="294"/>
      <c r="AP90" s="330">
        <v>12</v>
      </c>
      <c r="AQ90" s="331">
        <v>0.33300000000000002</v>
      </c>
      <c r="AR90" s="331">
        <v>0.33300000000000002</v>
      </c>
      <c r="AS90" s="331">
        <v>0.33300000000000002</v>
      </c>
      <c r="AT90" s="331">
        <v>0.66700000000000004</v>
      </c>
      <c r="AU90" s="294"/>
      <c r="AV90" s="337">
        <v>40</v>
      </c>
      <c r="AW90" s="338">
        <v>0.2</v>
      </c>
      <c r="AX90" s="338">
        <v>0.27300000000000002</v>
      </c>
      <c r="AY90" s="338">
        <v>0.35</v>
      </c>
      <c r="AZ90" s="338">
        <v>0.623</v>
      </c>
    </row>
    <row r="91" spans="1:70" s="50" customFormat="1" ht="15.75" thickBot="1">
      <c r="A91" s="50" t="s">
        <v>1038</v>
      </c>
      <c r="B91" s="50" t="s">
        <v>1285</v>
      </c>
      <c r="C91" s="49">
        <v>24</v>
      </c>
      <c r="D91" s="50" t="s">
        <v>40</v>
      </c>
      <c r="E91" s="50" t="s">
        <v>34</v>
      </c>
      <c r="F91" s="49" t="s">
        <v>10</v>
      </c>
      <c r="G91" s="49">
        <v>58</v>
      </c>
      <c r="H91" s="49">
        <v>153</v>
      </c>
      <c r="I91" s="49">
        <v>143</v>
      </c>
      <c r="J91" s="292">
        <v>0.23100000000000001</v>
      </c>
      <c r="K91" s="292">
        <v>0.27500000000000002</v>
      </c>
      <c r="L91" s="292">
        <v>0.32200000000000001</v>
      </c>
      <c r="M91" s="292">
        <v>0.59599999999999997</v>
      </c>
      <c r="N91" s="49">
        <v>10</v>
      </c>
      <c r="O91" s="49">
        <v>33</v>
      </c>
      <c r="P91" s="49">
        <v>7</v>
      </c>
      <c r="Q91" s="49">
        <v>0</v>
      </c>
      <c r="R91" s="49">
        <v>2</v>
      </c>
      <c r="S91" s="49">
        <v>18</v>
      </c>
      <c r="T91" s="49">
        <v>0</v>
      </c>
      <c r="U91" s="49">
        <v>0</v>
      </c>
      <c r="V91" s="49">
        <v>9</v>
      </c>
      <c r="W91" s="49">
        <v>39</v>
      </c>
      <c r="X91" s="49">
        <v>58</v>
      </c>
      <c r="Y91" s="49">
        <v>46</v>
      </c>
      <c r="Z91" s="49">
        <v>2</v>
      </c>
      <c r="AA91" s="49">
        <v>0</v>
      </c>
      <c r="AB91" s="49">
        <v>0</v>
      </c>
      <c r="AC91" s="49">
        <v>1</v>
      </c>
      <c r="AD91" s="49">
        <v>0</v>
      </c>
      <c r="AE91" s="293" t="s">
        <v>1286</v>
      </c>
      <c r="AF91" s="294"/>
      <c r="AG91" s="49">
        <v>0</v>
      </c>
      <c r="AH91" s="49">
        <v>6</v>
      </c>
      <c r="AI91" s="49">
        <v>3</v>
      </c>
      <c r="AJ91" s="49">
        <v>44</v>
      </c>
      <c r="AK91" s="49">
        <v>0</v>
      </c>
      <c r="AL91" s="49">
        <v>0</v>
      </c>
      <c r="AM91" s="49">
        <v>0</v>
      </c>
      <c r="AN91" s="49">
        <v>0</v>
      </c>
      <c r="AO91" s="294"/>
      <c r="AP91" s="330">
        <v>51</v>
      </c>
      <c r="AQ91" s="331">
        <v>0.216</v>
      </c>
      <c r="AR91" s="331">
        <v>0.27300000000000002</v>
      </c>
      <c r="AS91" s="331">
        <v>0.33300000000000002</v>
      </c>
      <c r="AT91" s="331">
        <v>0.60599999999999998</v>
      </c>
      <c r="AU91" s="294"/>
      <c r="AV91" s="332">
        <v>92</v>
      </c>
      <c r="AW91" s="331">
        <v>0.23899999999999999</v>
      </c>
      <c r="AX91" s="331">
        <v>0.27600000000000002</v>
      </c>
      <c r="AY91" s="331">
        <v>0.315</v>
      </c>
      <c r="AZ91" s="331">
        <v>0.59099999999999997</v>
      </c>
    </row>
    <row r="92" spans="1:70" s="50" customFormat="1" ht="15.75" thickBot="1">
      <c r="A92" s="50" t="s">
        <v>1041</v>
      </c>
      <c r="B92" s="50" t="s">
        <v>1287</v>
      </c>
      <c r="C92" s="49">
        <v>26</v>
      </c>
      <c r="D92" s="50" t="s">
        <v>51</v>
      </c>
      <c r="E92" s="50" t="s">
        <v>43</v>
      </c>
      <c r="F92" s="49" t="s">
        <v>10</v>
      </c>
      <c r="G92" s="49">
        <v>79</v>
      </c>
      <c r="H92" s="49">
        <v>301</v>
      </c>
      <c r="I92" s="49">
        <v>286</v>
      </c>
      <c r="J92" s="292">
        <v>0.25900000000000001</v>
      </c>
      <c r="K92" s="292">
        <v>0.28999999999999998</v>
      </c>
      <c r="L92" s="292">
        <v>0.39200000000000002</v>
      </c>
      <c r="M92" s="292">
        <v>0.68200000000000005</v>
      </c>
      <c r="N92" s="49">
        <v>31</v>
      </c>
      <c r="O92" s="49">
        <v>74</v>
      </c>
      <c r="P92" s="49">
        <v>17</v>
      </c>
      <c r="Q92" s="49">
        <v>0</v>
      </c>
      <c r="R92" s="49">
        <v>7</v>
      </c>
      <c r="S92" s="49">
        <v>20</v>
      </c>
      <c r="T92" s="49">
        <v>4</v>
      </c>
      <c r="U92" s="49">
        <v>1</v>
      </c>
      <c r="V92" s="49">
        <v>13</v>
      </c>
      <c r="W92" s="49">
        <v>42</v>
      </c>
      <c r="X92" s="49">
        <v>78</v>
      </c>
      <c r="Y92" s="49">
        <v>112</v>
      </c>
      <c r="Z92" s="49">
        <v>9</v>
      </c>
      <c r="AA92" s="49">
        <v>0</v>
      </c>
      <c r="AB92" s="49">
        <v>1</v>
      </c>
      <c r="AC92" s="49">
        <v>1</v>
      </c>
      <c r="AD92" s="49">
        <v>1</v>
      </c>
      <c r="AE92" s="293" t="s">
        <v>1288</v>
      </c>
      <c r="AF92" s="294"/>
      <c r="AG92" s="49">
        <v>0</v>
      </c>
      <c r="AH92" s="49">
        <v>0</v>
      </c>
      <c r="AI92" s="49">
        <v>1</v>
      </c>
      <c r="AJ92" s="49">
        <v>4</v>
      </c>
      <c r="AK92" s="49">
        <v>68</v>
      </c>
      <c r="AL92" s="49">
        <v>3</v>
      </c>
      <c r="AM92" s="49">
        <v>0</v>
      </c>
      <c r="AN92" s="49">
        <v>0</v>
      </c>
      <c r="AO92" s="294"/>
      <c r="AP92" s="330">
        <v>55</v>
      </c>
      <c r="AQ92" s="331">
        <v>0.23599999999999999</v>
      </c>
      <c r="AR92" s="331">
        <v>0.311</v>
      </c>
      <c r="AS92" s="331">
        <v>0.29099999999999998</v>
      </c>
      <c r="AT92" s="331">
        <v>0.60199999999999998</v>
      </c>
      <c r="AU92" s="294"/>
      <c r="AV92" s="332">
        <v>231</v>
      </c>
      <c r="AW92" s="331">
        <v>0.26400000000000001</v>
      </c>
      <c r="AX92" s="331">
        <v>0.28499999999999998</v>
      </c>
      <c r="AY92" s="331">
        <v>0.41599999999999998</v>
      </c>
      <c r="AZ92" s="331">
        <v>0.7</v>
      </c>
    </row>
    <row r="93" spans="1:70" s="50" customFormat="1" ht="15.75" thickBot="1">
      <c r="A93" s="50" t="s">
        <v>1090</v>
      </c>
      <c r="B93" s="50" t="s">
        <v>1289</v>
      </c>
      <c r="C93" s="49">
        <v>26</v>
      </c>
      <c r="D93" s="50" t="s">
        <v>53</v>
      </c>
      <c r="E93" s="50" t="s">
        <v>54</v>
      </c>
      <c r="F93" s="49" t="s">
        <v>37</v>
      </c>
      <c r="G93" s="49">
        <v>66</v>
      </c>
      <c r="H93" s="49">
        <v>119</v>
      </c>
      <c r="I93" s="49">
        <v>106</v>
      </c>
      <c r="J93" s="292">
        <v>0.17899999999999999</v>
      </c>
      <c r="K93" s="292">
        <v>0.26900000000000002</v>
      </c>
      <c r="L93" s="292">
        <v>0.28299999999999997</v>
      </c>
      <c r="M93" s="292">
        <v>0.55200000000000005</v>
      </c>
      <c r="N93" s="49">
        <v>9</v>
      </c>
      <c r="O93" s="49">
        <v>19</v>
      </c>
      <c r="P93" s="49">
        <v>3</v>
      </c>
      <c r="Q93" s="49">
        <v>1</v>
      </c>
      <c r="R93" s="49">
        <v>2</v>
      </c>
      <c r="S93" s="49">
        <v>12</v>
      </c>
      <c r="T93" s="49">
        <v>2</v>
      </c>
      <c r="U93" s="49">
        <v>0</v>
      </c>
      <c r="V93" s="49">
        <v>10</v>
      </c>
      <c r="W93" s="49">
        <v>22</v>
      </c>
      <c r="X93" s="49">
        <v>47</v>
      </c>
      <c r="Y93" s="49">
        <v>30</v>
      </c>
      <c r="Z93" s="49">
        <v>1</v>
      </c>
      <c r="AA93" s="49">
        <v>3</v>
      </c>
      <c r="AB93" s="49">
        <v>0</v>
      </c>
      <c r="AC93" s="49">
        <v>0</v>
      </c>
      <c r="AD93" s="49">
        <v>0</v>
      </c>
      <c r="AE93" s="293" t="s">
        <v>1290</v>
      </c>
      <c r="AF93" s="294"/>
      <c r="AG93" s="49">
        <v>0</v>
      </c>
      <c r="AH93" s="49">
        <v>0</v>
      </c>
      <c r="AI93" s="49">
        <v>9</v>
      </c>
      <c r="AJ93" s="49">
        <v>0</v>
      </c>
      <c r="AK93" s="49">
        <v>1</v>
      </c>
      <c r="AL93" s="49">
        <v>19</v>
      </c>
      <c r="AM93" s="49">
        <v>0</v>
      </c>
      <c r="AN93" s="49">
        <v>2</v>
      </c>
      <c r="AO93" s="294"/>
      <c r="AP93" s="330">
        <v>16</v>
      </c>
      <c r="AQ93" s="331">
        <v>0</v>
      </c>
      <c r="AR93" s="331">
        <v>0</v>
      </c>
      <c r="AS93" s="331">
        <v>0</v>
      </c>
      <c r="AT93" s="331">
        <v>0</v>
      </c>
      <c r="AU93" s="294"/>
      <c r="AV93" s="332">
        <v>90</v>
      </c>
      <c r="AW93" s="331">
        <v>0.21099999999999999</v>
      </c>
      <c r="AX93" s="331">
        <v>0.311</v>
      </c>
      <c r="AY93" s="331">
        <v>0.33300000000000002</v>
      </c>
      <c r="AZ93" s="331">
        <v>0.64400000000000002</v>
      </c>
    </row>
    <row r="94" spans="1:70" s="50" customFormat="1" ht="15.75" thickBot="1">
      <c r="A94" s="50" t="s">
        <v>104</v>
      </c>
      <c r="B94" s="50" t="s">
        <v>1291</v>
      </c>
      <c r="C94" s="49">
        <v>27</v>
      </c>
      <c r="D94" s="50" t="s">
        <v>58</v>
      </c>
      <c r="E94" s="50" t="s">
        <v>43</v>
      </c>
      <c r="F94" s="49" t="s">
        <v>35</v>
      </c>
      <c r="G94" s="49">
        <v>117</v>
      </c>
      <c r="H94" s="49">
        <v>514</v>
      </c>
      <c r="I94" s="49">
        <v>440</v>
      </c>
      <c r="J94" s="292">
        <v>0.307</v>
      </c>
      <c r="K94" s="292">
        <v>0.40300000000000002</v>
      </c>
      <c r="L94" s="292">
        <v>0.58599999999999997</v>
      </c>
      <c r="M94" s="292">
        <v>0.98899999999999999</v>
      </c>
      <c r="N94" s="49">
        <v>84</v>
      </c>
      <c r="O94" s="49">
        <v>135</v>
      </c>
      <c r="P94" s="49">
        <v>35</v>
      </c>
      <c r="Q94" s="49">
        <v>2</v>
      </c>
      <c r="R94" s="49">
        <v>28</v>
      </c>
      <c r="S94" s="49">
        <v>71</v>
      </c>
      <c r="T94" s="49">
        <v>8</v>
      </c>
      <c r="U94" s="49">
        <v>5</v>
      </c>
      <c r="V94" s="49">
        <v>65</v>
      </c>
      <c r="W94" s="49">
        <v>95</v>
      </c>
      <c r="X94" s="49">
        <v>157</v>
      </c>
      <c r="Y94" s="49">
        <v>258</v>
      </c>
      <c r="Z94" s="49">
        <v>9</v>
      </c>
      <c r="AA94" s="49">
        <v>7</v>
      </c>
      <c r="AB94" s="49">
        <v>0</v>
      </c>
      <c r="AC94" s="49">
        <v>2</v>
      </c>
      <c r="AD94" s="49">
        <v>14</v>
      </c>
      <c r="AE94" s="293" t="s">
        <v>1292</v>
      </c>
      <c r="AF94" s="294"/>
      <c r="AG94" s="49">
        <v>0</v>
      </c>
      <c r="AH94" s="49">
        <v>105</v>
      </c>
      <c r="AI94" s="49">
        <v>0</v>
      </c>
      <c r="AJ94" s="49">
        <v>16</v>
      </c>
      <c r="AK94" s="49">
        <v>0</v>
      </c>
      <c r="AL94" s="49">
        <v>0</v>
      </c>
      <c r="AM94" s="49">
        <v>0</v>
      </c>
      <c r="AN94" s="49">
        <v>0</v>
      </c>
      <c r="AO94" s="294"/>
      <c r="AP94" s="330">
        <v>126</v>
      </c>
      <c r="AQ94" s="331">
        <v>0.27800000000000002</v>
      </c>
      <c r="AR94" s="331">
        <v>0.35699999999999998</v>
      </c>
      <c r="AS94" s="331">
        <v>0.52400000000000002</v>
      </c>
      <c r="AT94" s="331">
        <v>0.88</v>
      </c>
      <c r="AU94" s="294"/>
      <c r="AV94" s="332">
        <v>314</v>
      </c>
      <c r="AW94" s="331">
        <v>0.318</v>
      </c>
      <c r="AX94" s="331">
        <v>0.42</v>
      </c>
      <c r="AY94" s="331">
        <v>0.61099999999999999</v>
      </c>
      <c r="AZ94" s="331">
        <v>1.032</v>
      </c>
    </row>
    <row r="95" spans="1:70" s="50" customFormat="1" ht="15.75" thickBot="1">
      <c r="A95" s="50" t="s">
        <v>210</v>
      </c>
      <c r="B95" s="50" t="s">
        <v>1293</v>
      </c>
      <c r="C95" s="49">
        <v>27</v>
      </c>
      <c r="D95" s="50" t="s">
        <v>47</v>
      </c>
      <c r="E95" s="50" t="s">
        <v>43</v>
      </c>
      <c r="F95" s="49" t="s">
        <v>37</v>
      </c>
      <c r="G95" s="49">
        <v>162</v>
      </c>
      <c r="H95" s="49">
        <v>663</v>
      </c>
      <c r="I95" s="49">
        <v>608</v>
      </c>
      <c r="J95" s="292">
        <v>0.255</v>
      </c>
      <c r="K95" s="292">
        <v>0.309</v>
      </c>
      <c r="L95" s="292">
        <v>0.38200000000000001</v>
      </c>
      <c r="M95" s="292">
        <v>0.69</v>
      </c>
      <c r="N95" s="49">
        <v>71</v>
      </c>
      <c r="O95" s="49">
        <v>155</v>
      </c>
      <c r="P95" s="49">
        <v>29</v>
      </c>
      <c r="Q95" s="49">
        <v>6</v>
      </c>
      <c r="R95" s="49">
        <v>12</v>
      </c>
      <c r="S95" s="49">
        <v>61</v>
      </c>
      <c r="T95" s="49">
        <v>14</v>
      </c>
      <c r="U95" s="49">
        <v>5</v>
      </c>
      <c r="V95" s="49">
        <v>45</v>
      </c>
      <c r="W95" s="49">
        <v>111</v>
      </c>
      <c r="X95" s="49">
        <v>83</v>
      </c>
      <c r="Y95" s="49">
        <v>232</v>
      </c>
      <c r="Z95" s="49">
        <v>12</v>
      </c>
      <c r="AA95" s="49">
        <v>4</v>
      </c>
      <c r="AB95" s="49">
        <v>2</v>
      </c>
      <c r="AC95" s="49">
        <v>4</v>
      </c>
      <c r="AD95" s="49">
        <v>2</v>
      </c>
      <c r="AE95" s="293" t="s">
        <v>1294</v>
      </c>
      <c r="AF95" s="294"/>
      <c r="AG95" s="49">
        <v>0</v>
      </c>
      <c r="AH95" s="49">
        <v>0</v>
      </c>
      <c r="AI95" s="49">
        <v>0</v>
      </c>
      <c r="AJ95" s="49">
        <v>0</v>
      </c>
      <c r="AK95" s="49">
        <v>155</v>
      </c>
      <c r="AL95" s="49">
        <v>1</v>
      </c>
      <c r="AM95" s="49">
        <v>1</v>
      </c>
      <c r="AN95" s="49">
        <v>0</v>
      </c>
      <c r="AO95" s="294"/>
      <c r="AP95" s="330">
        <v>192</v>
      </c>
      <c r="AQ95" s="331">
        <v>0.255</v>
      </c>
      <c r="AR95" s="331">
        <v>0.28899999999999998</v>
      </c>
      <c r="AS95" s="331">
        <v>0.34899999999999998</v>
      </c>
      <c r="AT95" s="331">
        <v>0.63800000000000001</v>
      </c>
      <c r="AU95" s="294"/>
      <c r="AV95" s="332">
        <v>416</v>
      </c>
      <c r="AW95" s="331">
        <v>0.255</v>
      </c>
      <c r="AX95" s="331">
        <v>0.317</v>
      </c>
      <c r="AY95" s="331">
        <v>0.39700000000000002</v>
      </c>
      <c r="AZ95" s="331">
        <v>0.71399999999999997</v>
      </c>
    </row>
    <row r="96" spans="1:70" s="50" customFormat="1" ht="15.75" thickBot="1">
      <c r="A96" s="50" t="s">
        <v>687</v>
      </c>
      <c r="B96" s="50" t="s">
        <v>1295</v>
      </c>
      <c r="C96" s="49">
        <v>28</v>
      </c>
      <c r="D96" s="50" t="s">
        <v>119</v>
      </c>
      <c r="E96" s="50" t="s">
        <v>34</v>
      </c>
      <c r="F96" s="49" t="s">
        <v>37</v>
      </c>
      <c r="G96" s="49">
        <v>134</v>
      </c>
      <c r="H96" s="49">
        <v>515</v>
      </c>
      <c r="I96" s="49">
        <v>455</v>
      </c>
      <c r="J96" s="292">
        <v>0.30299999999999999</v>
      </c>
      <c r="K96" s="292">
        <v>0.377</v>
      </c>
      <c r="L96" s="292">
        <v>0.53</v>
      </c>
      <c r="M96" s="292">
        <v>0.90700000000000003</v>
      </c>
      <c r="N96" s="49">
        <v>67</v>
      </c>
      <c r="O96" s="49">
        <v>138</v>
      </c>
      <c r="P96" s="49">
        <v>34</v>
      </c>
      <c r="Q96" s="49">
        <v>0</v>
      </c>
      <c r="R96" s="49">
        <v>23</v>
      </c>
      <c r="S96" s="49">
        <v>90</v>
      </c>
      <c r="T96" s="49">
        <v>8</v>
      </c>
      <c r="U96" s="49">
        <v>3</v>
      </c>
      <c r="V96" s="49">
        <v>49</v>
      </c>
      <c r="W96" s="49">
        <v>99</v>
      </c>
      <c r="X96" s="49">
        <v>149</v>
      </c>
      <c r="Y96" s="49">
        <v>241</v>
      </c>
      <c r="Z96" s="49">
        <v>8</v>
      </c>
      <c r="AA96" s="49">
        <v>6</v>
      </c>
      <c r="AB96" s="49">
        <v>3</v>
      </c>
      <c r="AC96" s="49">
        <v>2</v>
      </c>
      <c r="AD96" s="49">
        <v>4</v>
      </c>
      <c r="AE96" s="293" t="s">
        <v>1296</v>
      </c>
      <c r="AF96" s="294"/>
      <c r="AG96" s="49">
        <v>0</v>
      </c>
      <c r="AH96" s="49">
        <v>31</v>
      </c>
      <c r="AI96" s="49">
        <v>22</v>
      </c>
      <c r="AJ96" s="49">
        <v>19</v>
      </c>
      <c r="AK96" s="49">
        <v>38</v>
      </c>
      <c r="AL96" s="49">
        <v>47</v>
      </c>
      <c r="AM96" s="49">
        <v>0</v>
      </c>
      <c r="AN96" s="49">
        <v>2</v>
      </c>
      <c r="AO96" s="294"/>
      <c r="AP96" s="330">
        <v>120</v>
      </c>
      <c r="AQ96" s="331">
        <v>0.25</v>
      </c>
      <c r="AR96" s="331">
        <v>0.32800000000000001</v>
      </c>
      <c r="AS96" s="331">
        <v>0.46700000000000003</v>
      </c>
      <c r="AT96" s="331">
        <v>0.79500000000000004</v>
      </c>
      <c r="AU96" s="294"/>
      <c r="AV96" s="332">
        <v>335</v>
      </c>
      <c r="AW96" s="331">
        <v>0.32200000000000001</v>
      </c>
      <c r="AX96" s="331">
        <v>0.39400000000000002</v>
      </c>
      <c r="AY96" s="331">
        <v>0.55200000000000005</v>
      </c>
      <c r="AZ96" s="331">
        <v>0.94599999999999995</v>
      </c>
    </row>
    <row r="97" spans="1:64" s="50" customFormat="1" ht="15.75" thickBot="1">
      <c r="A97" s="50" t="s">
        <v>704</v>
      </c>
      <c r="B97" s="50" t="s">
        <v>1297</v>
      </c>
      <c r="C97" s="49">
        <v>31</v>
      </c>
      <c r="D97" s="50" t="s">
        <v>62</v>
      </c>
      <c r="E97" s="50" t="s">
        <v>34</v>
      </c>
      <c r="F97" s="49" t="s">
        <v>10</v>
      </c>
      <c r="G97" s="49">
        <v>89</v>
      </c>
      <c r="H97" s="49">
        <v>266</v>
      </c>
      <c r="I97" s="49">
        <v>254</v>
      </c>
      <c r="J97" s="292">
        <v>0.25600000000000001</v>
      </c>
      <c r="K97" s="292">
        <v>0.28699999999999998</v>
      </c>
      <c r="L97" s="292">
        <v>0.41299999999999998</v>
      </c>
      <c r="M97" s="292">
        <v>0.7</v>
      </c>
      <c r="N97" s="49">
        <v>31</v>
      </c>
      <c r="O97" s="49">
        <v>65</v>
      </c>
      <c r="P97" s="49">
        <v>14</v>
      </c>
      <c r="Q97" s="49">
        <v>1</v>
      </c>
      <c r="R97" s="49">
        <v>8</v>
      </c>
      <c r="S97" s="49">
        <v>28</v>
      </c>
      <c r="T97" s="49">
        <v>0</v>
      </c>
      <c r="U97" s="49">
        <v>0</v>
      </c>
      <c r="V97" s="49">
        <v>10</v>
      </c>
      <c r="W97" s="49">
        <v>72</v>
      </c>
      <c r="X97" s="49">
        <v>86</v>
      </c>
      <c r="Y97" s="49">
        <v>105</v>
      </c>
      <c r="Z97" s="49">
        <v>7</v>
      </c>
      <c r="AA97" s="49">
        <v>1</v>
      </c>
      <c r="AB97" s="49">
        <v>1</v>
      </c>
      <c r="AC97" s="49">
        <v>0</v>
      </c>
      <c r="AD97" s="49">
        <v>0</v>
      </c>
      <c r="AE97" s="293" t="s">
        <v>1298</v>
      </c>
      <c r="AF97" s="294"/>
      <c r="AG97" s="49">
        <v>79</v>
      </c>
      <c r="AH97" s="49">
        <v>0</v>
      </c>
      <c r="AI97" s="49">
        <v>0</v>
      </c>
      <c r="AJ97" s="49">
        <v>8</v>
      </c>
      <c r="AK97" s="49">
        <v>0</v>
      </c>
      <c r="AL97" s="49">
        <v>0</v>
      </c>
      <c r="AM97" s="49">
        <v>0</v>
      </c>
      <c r="AN97" s="49">
        <v>0</v>
      </c>
      <c r="AO97" s="294"/>
      <c r="AP97" s="330">
        <v>62</v>
      </c>
      <c r="AQ97" s="331">
        <v>0.25800000000000001</v>
      </c>
      <c r="AR97" s="331">
        <v>0.30299999999999999</v>
      </c>
      <c r="AS97" s="331">
        <v>0.48399999999999999</v>
      </c>
      <c r="AT97" s="331">
        <v>0.78700000000000003</v>
      </c>
      <c r="AU97" s="294"/>
      <c r="AV97" s="332">
        <v>192</v>
      </c>
      <c r="AW97" s="331">
        <v>0.255</v>
      </c>
      <c r="AX97" s="331">
        <v>0.28100000000000003</v>
      </c>
      <c r="AY97" s="331">
        <v>0.39100000000000001</v>
      </c>
      <c r="AZ97" s="331">
        <v>0.67200000000000004</v>
      </c>
    </row>
    <row r="98" spans="1:64" s="50" customFormat="1" ht="15.75" thickBot="1">
      <c r="A98" s="50" t="s">
        <v>105</v>
      </c>
      <c r="B98" s="50" t="s">
        <v>1299</v>
      </c>
      <c r="C98" s="49">
        <v>32</v>
      </c>
      <c r="D98" s="50" t="s">
        <v>58</v>
      </c>
      <c r="E98" s="50" t="s">
        <v>43</v>
      </c>
      <c r="F98" s="49" t="s">
        <v>10</v>
      </c>
      <c r="G98" s="49">
        <v>115</v>
      </c>
      <c r="H98" s="49">
        <v>467</v>
      </c>
      <c r="I98" s="49">
        <v>438</v>
      </c>
      <c r="J98" s="292">
        <v>0.27600000000000002</v>
      </c>
      <c r="K98" s="292">
        <v>0.318</v>
      </c>
      <c r="L98" s="292">
        <v>0.46300000000000002</v>
      </c>
      <c r="M98" s="292">
        <v>0.78100000000000003</v>
      </c>
      <c r="N98" s="49">
        <v>47</v>
      </c>
      <c r="O98" s="49">
        <v>121</v>
      </c>
      <c r="P98" s="49">
        <v>23</v>
      </c>
      <c r="Q98" s="49">
        <v>1</v>
      </c>
      <c r="R98" s="49">
        <v>19</v>
      </c>
      <c r="S98" s="49">
        <v>64</v>
      </c>
      <c r="T98" s="49">
        <v>0</v>
      </c>
      <c r="U98" s="49">
        <v>2</v>
      </c>
      <c r="V98" s="49">
        <v>27</v>
      </c>
      <c r="W98" s="49">
        <v>99</v>
      </c>
      <c r="X98" s="49">
        <v>103</v>
      </c>
      <c r="Y98" s="49">
        <v>203</v>
      </c>
      <c r="Z98" s="49">
        <v>25</v>
      </c>
      <c r="AA98" s="49">
        <v>0</v>
      </c>
      <c r="AB98" s="49">
        <v>0</v>
      </c>
      <c r="AC98" s="49">
        <v>1</v>
      </c>
      <c r="AD98" s="49">
        <v>5</v>
      </c>
      <c r="AE98" s="293" t="s">
        <v>1300</v>
      </c>
      <c r="AF98" s="294"/>
      <c r="AG98" s="49">
        <v>0</v>
      </c>
      <c r="AH98" s="49">
        <v>0</v>
      </c>
      <c r="AI98" s="49">
        <v>0</v>
      </c>
      <c r="AJ98" s="49">
        <v>0</v>
      </c>
      <c r="AK98" s="49">
        <v>0</v>
      </c>
      <c r="AL98" s="49">
        <v>103</v>
      </c>
      <c r="AM98" s="49">
        <v>0</v>
      </c>
      <c r="AN98" s="49">
        <v>0</v>
      </c>
      <c r="AO98" s="294"/>
      <c r="AP98" s="330">
        <v>96</v>
      </c>
      <c r="AQ98" s="331">
        <v>0.25</v>
      </c>
      <c r="AR98" s="331">
        <v>0.33</v>
      </c>
      <c r="AS98" s="331">
        <v>0.35399999999999998</v>
      </c>
      <c r="AT98" s="331">
        <v>0.68400000000000005</v>
      </c>
      <c r="AU98" s="294"/>
      <c r="AV98" s="332">
        <v>342</v>
      </c>
      <c r="AW98" s="331">
        <v>0.28399999999999997</v>
      </c>
      <c r="AX98" s="331">
        <v>0.314</v>
      </c>
      <c r="AY98" s="331">
        <v>0.49399999999999999</v>
      </c>
      <c r="AZ98" s="331">
        <v>0.80800000000000005</v>
      </c>
    </row>
    <row r="99" spans="1:64" s="50" customFormat="1" ht="15.75" thickBot="1">
      <c r="A99" s="50" t="s">
        <v>733</v>
      </c>
      <c r="B99" s="50" t="s">
        <v>1301</v>
      </c>
      <c r="C99" s="49">
        <v>28</v>
      </c>
      <c r="D99" s="50" t="s">
        <v>44</v>
      </c>
      <c r="E99" s="50" t="s">
        <v>34</v>
      </c>
      <c r="F99" s="49" t="s">
        <v>10</v>
      </c>
      <c r="G99" s="49">
        <v>154</v>
      </c>
      <c r="H99" s="49">
        <v>632</v>
      </c>
      <c r="I99" s="49">
        <v>587</v>
      </c>
      <c r="J99" s="292">
        <v>0.25600000000000001</v>
      </c>
      <c r="K99" s="292">
        <v>0.3</v>
      </c>
      <c r="L99" s="292">
        <v>0.40400000000000003</v>
      </c>
      <c r="M99" s="292">
        <v>0.70399999999999996</v>
      </c>
      <c r="N99" s="49">
        <v>72</v>
      </c>
      <c r="O99" s="49">
        <v>150</v>
      </c>
      <c r="P99" s="49">
        <v>37</v>
      </c>
      <c r="Q99" s="49">
        <v>1</v>
      </c>
      <c r="R99" s="49">
        <v>16</v>
      </c>
      <c r="S99" s="49">
        <v>42</v>
      </c>
      <c r="T99" s="49">
        <v>15</v>
      </c>
      <c r="U99" s="49">
        <v>6</v>
      </c>
      <c r="V99" s="49">
        <v>33</v>
      </c>
      <c r="W99" s="49">
        <v>95</v>
      </c>
      <c r="X99" s="49">
        <v>83</v>
      </c>
      <c r="Y99" s="49">
        <v>237</v>
      </c>
      <c r="Z99" s="49">
        <v>13</v>
      </c>
      <c r="AA99" s="49">
        <v>6</v>
      </c>
      <c r="AB99" s="49">
        <v>3</v>
      </c>
      <c r="AC99" s="49">
        <v>3</v>
      </c>
      <c r="AD99" s="49">
        <v>0</v>
      </c>
      <c r="AE99" s="293" t="s">
        <v>897</v>
      </c>
      <c r="AF99" s="294"/>
      <c r="AG99" s="49">
        <v>0</v>
      </c>
      <c r="AH99" s="49">
        <v>0</v>
      </c>
      <c r="AI99" s="49">
        <v>0</v>
      </c>
      <c r="AJ99" s="49">
        <v>0</v>
      </c>
      <c r="AK99" s="49">
        <v>0</v>
      </c>
      <c r="AL99" s="49">
        <v>0</v>
      </c>
      <c r="AM99" s="49">
        <v>153</v>
      </c>
      <c r="AN99" s="49">
        <v>0</v>
      </c>
      <c r="AO99" s="294"/>
      <c r="AP99" s="330">
        <v>143</v>
      </c>
      <c r="AQ99" s="331">
        <v>0.33600000000000002</v>
      </c>
      <c r="AR99" s="331">
        <v>0.38100000000000001</v>
      </c>
      <c r="AS99" s="331">
        <v>0.55900000000000005</v>
      </c>
      <c r="AT99" s="331">
        <v>0.94</v>
      </c>
      <c r="AU99" s="294"/>
      <c r="AV99" s="332">
        <v>444</v>
      </c>
      <c r="AW99" s="331">
        <v>0.23</v>
      </c>
      <c r="AX99" s="331">
        <v>0.27400000000000002</v>
      </c>
      <c r="AY99" s="331">
        <v>0.35399999999999998</v>
      </c>
      <c r="AZ99" s="331">
        <v>0.628</v>
      </c>
    </row>
    <row r="100" spans="1:64" s="50" customFormat="1" ht="15.75" thickBot="1">
      <c r="A100" s="50" t="s">
        <v>1094</v>
      </c>
      <c r="B100" s="50" t="s">
        <v>1302</v>
      </c>
      <c r="C100" s="49">
        <v>28</v>
      </c>
      <c r="D100" s="50" t="s">
        <v>137</v>
      </c>
      <c r="E100" s="50" t="s">
        <v>34</v>
      </c>
      <c r="F100" s="49" t="s">
        <v>10</v>
      </c>
      <c r="G100" s="49">
        <v>80</v>
      </c>
      <c r="H100" s="49">
        <v>252</v>
      </c>
      <c r="I100" s="49">
        <v>229</v>
      </c>
      <c r="J100" s="292">
        <v>0.218</v>
      </c>
      <c r="K100" s="292">
        <v>0.27200000000000002</v>
      </c>
      <c r="L100" s="292">
        <v>0.29299999999999998</v>
      </c>
      <c r="M100" s="292">
        <v>0.56499999999999995</v>
      </c>
      <c r="N100" s="49">
        <v>19</v>
      </c>
      <c r="O100" s="49">
        <v>50</v>
      </c>
      <c r="P100" s="49">
        <v>9</v>
      </c>
      <c r="Q100" s="49">
        <v>1</v>
      </c>
      <c r="R100" s="49">
        <v>2</v>
      </c>
      <c r="S100" s="49">
        <v>21</v>
      </c>
      <c r="T100" s="49">
        <v>0</v>
      </c>
      <c r="U100" s="49">
        <v>0</v>
      </c>
      <c r="V100" s="49">
        <v>16</v>
      </c>
      <c r="W100" s="49">
        <v>57</v>
      </c>
      <c r="X100" s="49">
        <v>49</v>
      </c>
      <c r="Y100" s="49">
        <v>67</v>
      </c>
      <c r="Z100" s="49">
        <v>7</v>
      </c>
      <c r="AA100" s="49">
        <v>2</v>
      </c>
      <c r="AB100" s="49">
        <v>2</v>
      </c>
      <c r="AC100" s="49">
        <v>3</v>
      </c>
      <c r="AD100" s="49">
        <v>0</v>
      </c>
      <c r="AE100" s="293" t="s">
        <v>931</v>
      </c>
      <c r="AF100" s="294"/>
      <c r="AG100" s="49">
        <v>67</v>
      </c>
      <c r="AH100" s="49">
        <v>12</v>
      </c>
      <c r="AI100" s="49">
        <v>0</v>
      </c>
      <c r="AJ100" s="49">
        <v>0</v>
      </c>
      <c r="AK100" s="49">
        <v>0</v>
      </c>
      <c r="AL100" s="49">
        <v>0</v>
      </c>
      <c r="AM100" s="49">
        <v>0</v>
      </c>
      <c r="AN100" s="49">
        <v>0</v>
      </c>
      <c r="AO100" s="294"/>
      <c r="AP100" s="330">
        <v>56</v>
      </c>
      <c r="AQ100" s="331">
        <v>0.14299999999999999</v>
      </c>
      <c r="AR100" s="331">
        <v>0.21299999999999999</v>
      </c>
      <c r="AS100" s="331">
        <v>0.28599999999999998</v>
      </c>
      <c r="AT100" s="331">
        <v>0.499</v>
      </c>
      <c r="AU100" s="294"/>
      <c r="AV100" s="332">
        <v>173</v>
      </c>
      <c r="AW100" s="331">
        <v>0.24299999999999999</v>
      </c>
      <c r="AX100" s="331">
        <v>0.29099999999999998</v>
      </c>
      <c r="AY100" s="331">
        <v>0.29499999999999998</v>
      </c>
      <c r="AZ100" s="331">
        <v>0.58599999999999997</v>
      </c>
    </row>
    <row r="101" spans="1:64" s="50" customFormat="1" ht="15.75" thickBot="1">
      <c r="A101" s="50" t="s">
        <v>215</v>
      </c>
      <c r="B101" s="50" t="s">
        <v>1303</v>
      </c>
      <c r="C101" s="49">
        <v>38</v>
      </c>
      <c r="D101" s="50" t="s">
        <v>57</v>
      </c>
      <c r="E101" s="50" t="s">
        <v>34</v>
      </c>
      <c r="F101" s="49" t="s">
        <v>10</v>
      </c>
      <c r="G101" s="49">
        <v>54</v>
      </c>
      <c r="H101" s="49">
        <v>145</v>
      </c>
      <c r="I101" s="49">
        <v>125</v>
      </c>
      <c r="J101" s="292">
        <v>0.216</v>
      </c>
      <c r="K101" s="292">
        <v>0.313</v>
      </c>
      <c r="L101" s="292">
        <v>0.35199999999999998</v>
      </c>
      <c r="M101" s="292">
        <v>0.66500000000000004</v>
      </c>
      <c r="N101" s="49">
        <v>14</v>
      </c>
      <c r="O101" s="49">
        <v>27</v>
      </c>
      <c r="P101" s="49">
        <v>8</v>
      </c>
      <c r="Q101" s="49">
        <v>0</v>
      </c>
      <c r="R101" s="49">
        <v>3</v>
      </c>
      <c r="S101" s="49">
        <v>11</v>
      </c>
      <c r="T101" s="49">
        <v>1</v>
      </c>
      <c r="U101" s="49">
        <v>0</v>
      </c>
      <c r="V101" s="49">
        <v>14</v>
      </c>
      <c r="W101" s="49">
        <v>38</v>
      </c>
      <c r="X101" s="49">
        <v>81</v>
      </c>
      <c r="Y101" s="49">
        <v>44</v>
      </c>
      <c r="Z101" s="49">
        <v>4</v>
      </c>
      <c r="AA101" s="49">
        <v>4</v>
      </c>
      <c r="AB101" s="49">
        <v>1</v>
      </c>
      <c r="AC101" s="49">
        <v>1</v>
      </c>
      <c r="AD101" s="49">
        <v>0</v>
      </c>
      <c r="AE101" s="293" t="s">
        <v>1304</v>
      </c>
      <c r="AF101" s="294"/>
      <c r="AG101" s="49">
        <v>47</v>
      </c>
      <c r="AH101" s="49">
        <v>1</v>
      </c>
      <c r="AI101" s="49">
        <v>0</v>
      </c>
      <c r="AJ101" s="49">
        <v>0</v>
      </c>
      <c r="AK101" s="49">
        <v>0</v>
      </c>
      <c r="AL101" s="49">
        <v>0</v>
      </c>
      <c r="AM101" s="49">
        <v>0</v>
      </c>
      <c r="AN101" s="49">
        <v>0</v>
      </c>
      <c r="AO101" s="294"/>
      <c r="AP101" s="330">
        <v>29</v>
      </c>
      <c r="AQ101" s="331">
        <v>0.17199999999999999</v>
      </c>
      <c r="AR101" s="331">
        <v>0.35099999999999998</v>
      </c>
      <c r="AS101" s="331">
        <v>0.34499999999999997</v>
      </c>
      <c r="AT101" s="331">
        <v>0.69599999999999995</v>
      </c>
      <c r="AU101" s="294"/>
      <c r="AV101" s="337">
        <v>96</v>
      </c>
      <c r="AW101" s="338">
        <v>0.22900000000000001</v>
      </c>
      <c r="AX101" s="338">
        <v>0.29899999999999999</v>
      </c>
      <c r="AY101" s="338">
        <v>0.35399999999999998</v>
      </c>
      <c r="AZ101" s="338">
        <v>0.65300000000000002</v>
      </c>
    </row>
    <row r="102" spans="1:64" s="50" customFormat="1" ht="15.75" thickBot="1">
      <c r="A102" s="50" t="s">
        <v>106</v>
      </c>
      <c r="B102" s="50" t="s">
        <v>1305</v>
      </c>
      <c r="C102" s="49">
        <v>29</v>
      </c>
      <c r="D102" s="50" t="s">
        <v>53</v>
      </c>
      <c r="E102" s="50" t="s">
        <v>34</v>
      </c>
      <c r="F102" s="49" t="s">
        <v>10</v>
      </c>
      <c r="G102" s="49">
        <v>152</v>
      </c>
      <c r="H102" s="49">
        <v>635</v>
      </c>
      <c r="I102" s="49">
        <v>557</v>
      </c>
      <c r="J102" s="292">
        <v>0.27300000000000002</v>
      </c>
      <c r="K102" s="292">
        <v>0.36099999999999999</v>
      </c>
      <c r="L102" s="292">
        <v>0.54</v>
      </c>
      <c r="M102" s="292">
        <v>0.90100000000000002</v>
      </c>
      <c r="N102" s="49">
        <v>100</v>
      </c>
      <c r="O102" s="49">
        <v>152</v>
      </c>
      <c r="P102" s="49">
        <v>44</v>
      </c>
      <c r="Q102" s="49">
        <v>0</v>
      </c>
      <c r="R102" s="49">
        <v>35</v>
      </c>
      <c r="S102" s="49">
        <v>109</v>
      </c>
      <c r="T102" s="49">
        <v>14</v>
      </c>
      <c r="U102" s="49">
        <v>5</v>
      </c>
      <c r="V102" s="49">
        <v>74</v>
      </c>
      <c r="W102" s="49">
        <v>180</v>
      </c>
      <c r="X102" s="49">
        <v>135</v>
      </c>
      <c r="Y102" s="49">
        <v>301</v>
      </c>
      <c r="Z102" s="49">
        <v>9</v>
      </c>
      <c r="AA102" s="49">
        <v>3</v>
      </c>
      <c r="AB102" s="49">
        <v>0</v>
      </c>
      <c r="AC102" s="49">
        <v>1</v>
      </c>
      <c r="AD102" s="49">
        <v>3</v>
      </c>
      <c r="AE102" s="293" t="s">
        <v>890</v>
      </c>
      <c r="AF102" s="294"/>
      <c r="AG102" s="49">
        <v>0</v>
      </c>
      <c r="AH102" s="49">
        <v>0</v>
      </c>
      <c r="AI102" s="49">
        <v>0</v>
      </c>
      <c r="AJ102" s="49">
        <v>0</v>
      </c>
      <c r="AK102" s="49">
        <v>0</v>
      </c>
      <c r="AL102" s="49">
        <v>151</v>
      </c>
      <c r="AM102" s="49">
        <v>0</v>
      </c>
      <c r="AN102" s="49">
        <v>0</v>
      </c>
      <c r="AO102" s="294"/>
      <c r="AP102" s="330">
        <v>125</v>
      </c>
      <c r="AQ102" s="331">
        <v>0.34399999999999997</v>
      </c>
      <c r="AR102" s="331">
        <v>0.42699999999999999</v>
      </c>
      <c r="AS102" s="331">
        <v>0.72799999999999998</v>
      </c>
      <c r="AT102" s="331">
        <v>1.155</v>
      </c>
      <c r="AU102" s="294"/>
      <c r="AV102" s="332">
        <v>432</v>
      </c>
      <c r="AW102" s="331">
        <v>0.252</v>
      </c>
      <c r="AX102" s="331">
        <v>0.34100000000000003</v>
      </c>
      <c r="AY102" s="331">
        <v>0.48599999999999999</v>
      </c>
      <c r="AZ102" s="331">
        <v>0.82799999999999996</v>
      </c>
    </row>
    <row r="103" spans="1:64" ht="15" customHeight="1">
      <c r="A103" s="102"/>
      <c r="B103" s="135"/>
      <c r="C103" s="135"/>
      <c r="D103" s="135"/>
      <c r="E103" s="135"/>
      <c r="F103" s="135"/>
      <c r="G103" s="135"/>
      <c r="H103" s="135"/>
      <c r="I103" s="104"/>
      <c r="J103" s="104"/>
      <c r="K103" s="104"/>
      <c r="L103" s="104"/>
      <c r="M103" s="135"/>
      <c r="N103" s="135"/>
      <c r="O103" s="135"/>
      <c r="P103" s="135"/>
      <c r="Q103" s="135"/>
      <c r="R103" s="135"/>
      <c r="S103" s="135"/>
      <c r="T103" s="135"/>
      <c r="U103" s="135"/>
      <c r="V103" s="135"/>
      <c r="W103" s="135"/>
      <c r="X103" s="135"/>
      <c r="Y103" s="135"/>
      <c r="Z103" s="135"/>
      <c r="AA103" s="135"/>
      <c r="AB103" s="135"/>
      <c r="AC103" s="135"/>
      <c r="AD103" s="135"/>
      <c r="AE103" s="135"/>
      <c r="AF103" s="135"/>
      <c r="AG103" s="135"/>
      <c r="AH103" s="135"/>
      <c r="AI103" s="135"/>
      <c r="AJ103" s="135"/>
      <c r="AK103" s="135"/>
      <c r="AL103" s="135"/>
      <c r="AM103" s="135"/>
      <c r="AN103" s="135"/>
      <c r="AO103" s="135"/>
      <c r="AP103" s="320"/>
      <c r="AQ103" s="320"/>
      <c r="AR103" s="320"/>
      <c r="AS103" s="320"/>
      <c r="AT103" s="334"/>
      <c r="AU103" s="334"/>
      <c r="AV103" s="334"/>
      <c r="AW103" s="334"/>
      <c r="AX103" s="320"/>
      <c r="AY103" s="334"/>
      <c r="AZ103" s="334"/>
      <c r="BA103" s="104"/>
      <c r="BB103" s="104"/>
    </row>
    <row r="104" spans="1:64" ht="15" customHeight="1">
      <c r="A104" s="120" t="s">
        <v>451</v>
      </c>
      <c r="B104" s="158"/>
      <c r="C104" s="158"/>
      <c r="D104" s="158"/>
      <c r="E104" s="171"/>
      <c r="F104" s="171"/>
      <c r="G104" s="171"/>
      <c r="H104" s="171"/>
      <c r="I104" s="171"/>
      <c r="J104" s="171"/>
      <c r="K104" s="171"/>
      <c r="L104" s="171"/>
      <c r="M104" s="171"/>
      <c r="N104" s="171"/>
      <c r="O104" s="171"/>
      <c r="P104" s="171"/>
      <c r="Q104" s="171"/>
      <c r="R104" s="171"/>
      <c r="S104" s="171"/>
      <c r="T104" s="171"/>
      <c r="U104" s="171"/>
      <c r="V104" s="171"/>
      <c r="W104" s="171"/>
      <c r="X104" s="171"/>
      <c r="Y104" s="171"/>
      <c r="Z104" s="171"/>
      <c r="AA104" s="171"/>
      <c r="AB104" s="171"/>
      <c r="AC104" s="171"/>
      <c r="AD104" s="170"/>
      <c r="AE104" s="170"/>
      <c r="AF104" s="171"/>
      <c r="AG104" s="171"/>
      <c r="AH104" s="171"/>
      <c r="AI104" s="171"/>
      <c r="AJ104" s="170"/>
      <c r="AK104" s="171"/>
      <c r="AL104" s="171"/>
      <c r="AM104" s="171"/>
      <c r="AN104" s="171"/>
      <c r="AO104" s="170"/>
      <c r="AP104" s="49"/>
      <c r="AQ104" s="49"/>
      <c r="AR104" s="49"/>
      <c r="AS104" s="49"/>
      <c r="AT104" s="84"/>
      <c r="AU104" s="49"/>
      <c r="AV104" s="49"/>
      <c r="AW104" s="84"/>
      <c r="AX104" s="84"/>
      <c r="AY104" s="49"/>
      <c r="AZ104" s="49"/>
      <c r="BA104" s="171"/>
      <c r="BC104" s="171"/>
      <c r="BD104" s="171"/>
      <c r="BE104" s="171"/>
      <c r="BF104" s="107"/>
      <c r="BG104" s="107"/>
      <c r="BH104" s="165"/>
      <c r="BI104" s="107"/>
      <c r="BJ104" s="107"/>
      <c r="BK104" s="107"/>
      <c r="BL104" s="107"/>
    </row>
    <row r="105" spans="1:64" s="50" customFormat="1" ht="15.75" thickBot="1">
      <c r="A105" s="50" t="s">
        <v>646</v>
      </c>
      <c r="B105" s="50" t="s">
        <v>1306</v>
      </c>
      <c r="C105" s="49">
        <v>24</v>
      </c>
      <c r="D105" s="50" t="s">
        <v>55</v>
      </c>
      <c r="E105" s="50" t="s">
        <v>34</v>
      </c>
      <c r="F105" s="49" t="s">
        <v>10</v>
      </c>
      <c r="G105" s="49">
        <v>153</v>
      </c>
      <c r="H105" s="49">
        <v>712</v>
      </c>
      <c r="I105" s="49">
        <v>628</v>
      </c>
      <c r="J105" s="292">
        <v>0.26400000000000001</v>
      </c>
      <c r="K105" s="292">
        <v>0.34399999999999997</v>
      </c>
      <c r="L105" s="292">
        <v>0.45900000000000002</v>
      </c>
      <c r="M105" s="292">
        <v>0.80300000000000005</v>
      </c>
      <c r="N105" s="49">
        <v>101</v>
      </c>
      <c r="O105" s="49">
        <v>166</v>
      </c>
      <c r="P105" s="49">
        <v>46</v>
      </c>
      <c r="Q105" s="49">
        <v>2</v>
      </c>
      <c r="R105" s="49">
        <v>24</v>
      </c>
      <c r="S105" s="49">
        <v>102</v>
      </c>
      <c r="T105" s="49">
        <v>26</v>
      </c>
      <c r="U105" s="49">
        <v>3</v>
      </c>
      <c r="V105" s="49">
        <v>77</v>
      </c>
      <c r="W105" s="49">
        <v>79</v>
      </c>
      <c r="X105" s="49">
        <v>108</v>
      </c>
      <c r="Y105" s="49">
        <v>288</v>
      </c>
      <c r="Z105" s="49">
        <v>9</v>
      </c>
      <c r="AA105" s="49">
        <v>2</v>
      </c>
      <c r="AB105" s="49">
        <v>0</v>
      </c>
      <c r="AC105" s="49">
        <v>5</v>
      </c>
      <c r="AD105" s="49">
        <v>9</v>
      </c>
      <c r="AE105" s="293" t="s">
        <v>910</v>
      </c>
      <c r="AF105" s="294"/>
      <c r="AG105" s="49">
        <v>0</v>
      </c>
      <c r="AH105" s="49">
        <v>0</v>
      </c>
      <c r="AI105" s="49">
        <v>0</v>
      </c>
      <c r="AJ105" s="49">
        <v>0</v>
      </c>
      <c r="AK105" s="49">
        <v>0</v>
      </c>
      <c r="AL105" s="49">
        <v>0</v>
      </c>
      <c r="AM105" s="49">
        <v>0</v>
      </c>
      <c r="AN105" s="49">
        <v>153</v>
      </c>
      <c r="AO105" s="294"/>
      <c r="AP105" s="330">
        <v>124</v>
      </c>
      <c r="AQ105" s="331">
        <v>0.30599999999999999</v>
      </c>
      <c r="AR105" s="331">
        <v>0.41199999999999998</v>
      </c>
      <c r="AS105" s="331">
        <v>0.51600000000000001</v>
      </c>
      <c r="AT105" s="331">
        <v>0.92800000000000005</v>
      </c>
      <c r="AU105" s="294"/>
      <c r="AV105" s="332">
        <v>504</v>
      </c>
      <c r="AW105" s="331">
        <v>0.254</v>
      </c>
      <c r="AX105" s="331">
        <v>0.32600000000000001</v>
      </c>
      <c r="AY105" s="331">
        <v>0.44400000000000001</v>
      </c>
      <c r="AZ105" s="331">
        <v>0.77100000000000002</v>
      </c>
    </row>
    <row r="106" spans="1:64" s="50" customFormat="1" ht="15.75" thickBot="1">
      <c r="A106" s="50" t="s">
        <v>786</v>
      </c>
      <c r="B106" s="50" t="s">
        <v>1307</v>
      </c>
      <c r="C106" s="49">
        <v>28</v>
      </c>
      <c r="D106" s="50" t="s">
        <v>65</v>
      </c>
      <c r="E106" s="50" t="s">
        <v>34</v>
      </c>
      <c r="F106" s="49" t="s">
        <v>10</v>
      </c>
      <c r="G106" s="49">
        <v>9</v>
      </c>
      <c r="H106" s="49">
        <v>13</v>
      </c>
      <c r="I106" s="49">
        <v>9</v>
      </c>
      <c r="J106" s="292">
        <v>0.33300000000000002</v>
      </c>
      <c r="K106" s="292">
        <v>0.46200000000000002</v>
      </c>
      <c r="L106" s="292">
        <v>0.66700000000000004</v>
      </c>
      <c r="M106" s="292">
        <v>1.1279999999999999</v>
      </c>
      <c r="N106" s="49">
        <v>2</v>
      </c>
      <c r="O106" s="49">
        <v>3</v>
      </c>
      <c r="P106" s="49">
        <v>0</v>
      </c>
      <c r="Q106" s="49">
        <v>0</v>
      </c>
      <c r="R106" s="49">
        <v>1</v>
      </c>
      <c r="S106" s="49">
        <v>3</v>
      </c>
      <c r="T106" s="49">
        <v>0</v>
      </c>
      <c r="U106" s="49">
        <v>0</v>
      </c>
      <c r="V106" s="49">
        <v>3</v>
      </c>
      <c r="W106" s="49">
        <v>3</v>
      </c>
      <c r="X106" s="49">
        <v>205</v>
      </c>
      <c r="Y106" s="49">
        <v>6</v>
      </c>
      <c r="Z106" s="49">
        <v>0</v>
      </c>
      <c r="AA106" s="49">
        <v>0</v>
      </c>
      <c r="AB106" s="49">
        <v>0</v>
      </c>
      <c r="AC106" s="49">
        <v>1</v>
      </c>
      <c r="AD106" s="49">
        <v>0</v>
      </c>
      <c r="AE106" s="293" t="s">
        <v>887</v>
      </c>
      <c r="AF106" s="294"/>
      <c r="AG106" s="49">
        <v>8</v>
      </c>
      <c r="AH106" s="49">
        <v>0</v>
      </c>
      <c r="AI106" s="49">
        <v>0</v>
      </c>
      <c r="AJ106" s="49">
        <v>0</v>
      </c>
      <c r="AK106" s="49">
        <v>0</v>
      </c>
      <c r="AL106" s="49">
        <v>0</v>
      </c>
      <c r="AM106" s="49">
        <v>0</v>
      </c>
      <c r="AN106" s="49">
        <v>0</v>
      </c>
      <c r="AO106" s="294"/>
      <c r="AP106" s="330">
        <v>4</v>
      </c>
      <c r="AQ106" s="331">
        <v>0.5</v>
      </c>
      <c r="AR106" s="331">
        <v>0.6</v>
      </c>
      <c r="AS106" s="331">
        <v>0.5</v>
      </c>
      <c r="AT106" s="331">
        <v>1.1000000000000001</v>
      </c>
      <c r="AU106" s="294"/>
      <c r="AV106" s="332">
        <v>5</v>
      </c>
      <c r="AW106" s="331">
        <v>0.2</v>
      </c>
      <c r="AX106" s="331">
        <v>0.375</v>
      </c>
      <c r="AY106" s="331">
        <v>0.8</v>
      </c>
      <c r="AZ106" s="331">
        <v>1.175</v>
      </c>
    </row>
    <row r="107" spans="1:64" s="50" customFormat="1" ht="15.75" thickBot="1">
      <c r="A107" s="50" t="s">
        <v>109</v>
      </c>
      <c r="B107" s="50" t="s">
        <v>1308</v>
      </c>
      <c r="C107" s="49">
        <v>28</v>
      </c>
      <c r="D107" s="50" t="s">
        <v>69</v>
      </c>
      <c r="E107" s="50" t="s">
        <v>43</v>
      </c>
      <c r="F107" s="49" t="s">
        <v>35</v>
      </c>
      <c r="G107" s="49">
        <v>23</v>
      </c>
      <c r="H107" s="49">
        <v>107</v>
      </c>
      <c r="I107" s="49">
        <v>91</v>
      </c>
      <c r="J107" s="292">
        <v>0.29699999999999999</v>
      </c>
      <c r="K107" s="292">
        <v>0.39300000000000002</v>
      </c>
      <c r="L107" s="292">
        <v>0.46200000000000002</v>
      </c>
      <c r="M107" s="292">
        <v>0.85399999999999998</v>
      </c>
      <c r="N107" s="49">
        <v>24</v>
      </c>
      <c r="O107" s="49">
        <v>27</v>
      </c>
      <c r="P107" s="49">
        <v>7</v>
      </c>
      <c r="Q107" s="49">
        <v>1</v>
      </c>
      <c r="R107" s="49">
        <v>2</v>
      </c>
      <c r="S107" s="49">
        <v>13</v>
      </c>
      <c r="T107" s="49">
        <v>3</v>
      </c>
      <c r="U107" s="49">
        <v>1</v>
      </c>
      <c r="V107" s="49">
        <v>14</v>
      </c>
      <c r="W107" s="49">
        <v>18</v>
      </c>
      <c r="X107" s="49">
        <v>120</v>
      </c>
      <c r="Y107" s="49">
        <v>42</v>
      </c>
      <c r="Z107" s="49">
        <v>0</v>
      </c>
      <c r="AA107" s="49">
        <v>1</v>
      </c>
      <c r="AB107" s="49">
        <v>0</v>
      </c>
      <c r="AC107" s="49">
        <v>1</v>
      </c>
      <c r="AD107" s="49">
        <v>0</v>
      </c>
      <c r="AE107" s="293" t="s">
        <v>1106</v>
      </c>
      <c r="AF107" s="294"/>
      <c r="AG107" s="49">
        <v>0</v>
      </c>
      <c r="AH107" s="49">
        <v>0</v>
      </c>
      <c r="AI107" s="49">
        <v>0</v>
      </c>
      <c r="AJ107" s="49">
        <v>0</v>
      </c>
      <c r="AK107" s="49">
        <v>0</v>
      </c>
      <c r="AL107" s="49">
        <v>5</v>
      </c>
      <c r="AM107" s="49">
        <v>20</v>
      </c>
      <c r="AN107" s="49">
        <v>2</v>
      </c>
      <c r="AO107" s="294"/>
      <c r="AP107" s="330">
        <v>11</v>
      </c>
      <c r="AQ107" s="331">
        <v>0.182</v>
      </c>
      <c r="AR107" s="331">
        <v>0.23100000000000001</v>
      </c>
      <c r="AS107" s="331">
        <v>0.36399999999999999</v>
      </c>
      <c r="AT107" s="331">
        <v>0.59399999999999997</v>
      </c>
      <c r="AU107" s="294"/>
      <c r="AV107" s="332">
        <v>80</v>
      </c>
      <c r="AW107" s="331">
        <v>0.313</v>
      </c>
      <c r="AX107" s="331">
        <v>0.41499999999999998</v>
      </c>
      <c r="AY107" s="331">
        <v>0.47499999999999998</v>
      </c>
      <c r="AZ107" s="331">
        <v>0.89</v>
      </c>
    </row>
    <row r="108" spans="1:64" s="50" customFormat="1" ht="15.75" thickBot="1">
      <c r="A108" s="50" t="s">
        <v>74</v>
      </c>
      <c r="B108" s="50" t="s">
        <v>1309</v>
      </c>
      <c r="C108" s="49">
        <v>29</v>
      </c>
      <c r="D108" s="50" t="s">
        <v>49</v>
      </c>
      <c r="E108" s="50" t="s">
        <v>43</v>
      </c>
      <c r="F108" s="49" t="s">
        <v>10</v>
      </c>
      <c r="G108" s="49">
        <v>155</v>
      </c>
      <c r="H108" s="49">
        <v>665</v>
      </c>
      <c r="I108" s="49">
        <v>558</v>
      </c>
      <c r="J108" s="292">
        <v>0.29699999999999999</v>
      </c>
      <c r="K108" s="292">
        <v>0.40400000000000003</v>
      </c>
      <c r="L108" s="292">
        <v>0.56299999999999994</v>
      </c>
      <c r="M108" s="292">
        <v>0.96599999999999997</v>
      </c>
      <c r="N108" s="49">
        <v>117</v>
      </c>
      <c r="O108" s="49">
        <v>166</v>
      </c>
      <c r="P108" s="49">
        <v>34</v>
      </c>
      <c r="Q108" s="49">
        <v>3</v>
      </c>
      <c r="R108" s="49">
        <v>36</v>
      </c>
      <c r="S108" s="49">
        <v>120</v>
      </c>
      <c r="T108" s="49">
        <v>18</v>
      </c>
      <c r="U108" s="49">
        <v>5</v>
      </c>
      <c r="V108" s="49">
        <v>94</v>
      </c>
      <c r="W108" s="49">
        <v>147</v>
      </c>
      <c r="X108" s="49">
        <v>140</v>
      </c>
      <c r="Y108" s="49">
        <v>314</v>
      </c>
      <c r="Z108" s="49">
        <v>14</v>
      </c>
      <c r="AA108" s="49">
        <v>8</v>
      </c>
      <c r="AB108" s="49">
        <v>0</v>
      </c>
      <c r="AC108" s="49">
        <v>4</v>
      </c>
      <c r="AD108" s="49">
        <v>15</v>
      </c>
      <c r="AE108" s="293" t="s">
        <v>888</v>
      </c>
      <c r="AF108" s="294"/>
      <c r="AG108" s="49">
        <v>0</v>
      </c>
      <c r="AH108" s="49">
        <v>151</v>
      </c>
      <c r="AI108" s="49">
        <v>0</v>
      </c>
      <c r="AJ108" s="49">
        <v>0</v>
      </c>
      <c r="AK108" s="49">
        <v>0</v>
      </c>
      <c r="AL108" s="49">
        <v>0</v>
      </c>
      <c r="AM108" s="49">
        <v>0</v>
      </c>
      <c r="AN108" s="49">
        <v>0</v>
      </c>
      <c r="AO108" s="294"/>
      <c r="AP108" s="330">
        <v>132</v>
      </c>
      <c r="AQ108" s="331">
        <v>0.311</v>
      </c>
      <c r="AR108" s="331">
        <v>0.42199999999999999</v>
      </c>
      <c r="AS108" s="331">
        <v>0.59099999999999997</v>
      </c>
      <c r="AT108" s="331">
        <v>1.0129999999999999</v>
      </c>
      <c r="AU108" s="294"/>
      <c r="AV108" s="332">
        <v>426</v>
      </c>
      <c r="AW108" s="331">
        <v>0.29299999999999998</v>
      </c>
      <c r="AX108" s="331">
        <v>0.39800000000000002</v>
      </c>
      <c r="AY108" s="331">
        <v>0.55400000000000005</v>
      </c>
      <c r="AZ108" s="331">
        <v>0.95199999999999996</v>
      </c>
    </row>
    <row r="109" spans="1:64" s="50" customFormat="1" ht="15.75" thickBot="1">
      <c r="A109" s="50" t="s">
        <v>111</v>
      </c>
      <c r="B109" s="50" t="s">
        <v>1310</v>
      </c>
      <c r="C109" s="49">
        <v>29</v>
      </c>
      <c r="D109" s="50" t="s">
        <v>84</v>
      </c>
      <c r="E109" s="50" t="s">
        <v>34</v>
      </c>
      <c r="F109" s="49" t="s">
        <v>10</v>
      </c>
      <c r="G109" s="49">
        <v>105</v>
      </c>
      <c r="H109" s="49">
        <v>383</v>
      </c>
      <c r="I109" s="49">
        <v>341</v>
      </c>
      <c r="J109" s="292">
        <v>0.23200000000000001</v>
      </c>
      <c r="K109" s="292">
        <v>0.309</v>
      </c>
      <c r="L109" s="292">
        <v>0.39900000000000002</v>
      </c>
      <c r="M109" s="292">
        <v>0.70799999999999996</v>
      </c>
      <c r="N109" s="49">
        <v>43</v>
      </c>
      <c r="O109" s="49">
        <v>79</v>
      </c>
      <c r="P109" s="49">
        <v>15</v>
      </c>
      <c r="Q109" s="49">
        <v>0</v>
      </c>
      <c r="R109" s="49">
        <v>14</v>
      </c>
      <c r="S109" s="49">
        <v>56</v>
      </c>
      <c r="T109" s="49">
        <v>0</v>
      </c>
      <c r="U109" s="49">
        <v>0</v>
      </c>
      <c r="V109" s="49">
        <v>31</v>
      </c>
      <c r="W109" s="49">
        <v>99</v>
      </c>
      <c r="X109" s="49">
        <v>83</v>
      </c>
      <c r="Y109" s="49">
        <v>136</v>
      </c>
      <c r="Z109" s="49">
        <v>9</v>
      </c>
      <c r="AA109" s="49">
        <v>8</v>
      </c>
      <c r="AB109" s="49">
        <v>1</v>
      </c>
      <c r="AC109" s="49">
        <v>2</v>
      </c>
      <c r="AD109" s="49">
        <v>0</v>
      </c>
      <c r="AE109" s="293" t="s">
        <v>884</v>
      </c>
      <c r="AF109" s="294"/>
      <c r="AG109" s="49">
        <v>103</v>
      </c>
      <c r="AH109" s="49">
        <v>0</v>
      </c>
      <c r="AI109" s="49">
        <v>0</v>
      </c>
      <c r="AJ109" s="49">
        <v>0</v>
      </c>
      <c r="AK109" s="49">
        <v>0</v>
      </c>
      <c r="AL109" s="49">
        <v>0</v>
      </c>
      <c r="AM109" s="49">
        <v>0</v>
      </c>
      <c r="AN109" s="49">
        <v>0</v>
      </c>
      <c r="AO109" s="294"/>
      <c r="AP109" s="330">
        <v>106</v>
      </c>
      <c r="AQ109" s="331">
        <v>0.245</v>
      </c>
      <c r="AR109" s="331">
        <v>0.33900000000000002</v>
      </c>
      <c r="AS109" s="331">
        <v>0.50900000000000001</v>
      </c>
      <c r="AT109" s="331">
        <v>0.84799999999999998</v>
      </c>
      <c r="AU109" s="294"/>
      <c r="AV109" s="332">
        <v>235</v>
      </c>
      <c r="AW109" s="331">
        <v>0.22600000000000001</v>
      </c>
      <c r="AX109" s="331">
        <v>0.29499999999999998</v>
      </c>
      <c r="AY109" s="331">
        <v>0.34899999999999998</v>
      </c>
      <c r="AZ109" s="331">
        <v>0.64400000000000002</v>
      </c>
    </row>
    <row r="110" spans="1:64" s="49" customFormat="1" ht="15.75" thickBot="1">
      <c r="A110" s="48" t="s">
        <v>1760</v>
      </c>
      <c r="B110" s="289" t="s">
        <v>1761</v>
      </c>
      <c r="C110" s="49">
        <v>33</v>
      </c>
      <c r="D110" s="49" t="s">
        <v>119</v>
      </c>
      <c r="E110" s="49" t="s">
        <v>34</v>
      </c>
      <c r="F110" s="49" t="s">
        <v>10</v>
      </c>
      <c r="G110" s="49">
        <v>139</v>
      </c>
      <c r="H110" s="49">
        <v>564</v>
      </c>
      <c r="I110" s="49">
        <v>529</v>
      </c>
      <c r="J110" s="292">
        <v>0.29899999999999999</v>
      </c>
      <c r="K110" s="292">
        <v>0.33200000000000002</v>
      </c>
      <c r="L110" s="292">
        <v>0.48599999999999999</v>
      </c>
      <c r="M110" s="292">
        <v>0.81699999999999995</v>
      </c>
      <c r="N110" s="49">
        <v>69</v>
      </c>
      <c r="O110" s="49">
        <v>158</v>
      </c>
      <c r="P110" s="49">
        <v>43</v>
      </c>
      <c r="Q110" s="49">
        <v>1</v>
      </c>
      <c r="R110" s="49">
        <v>18</v>
      </c>
      <c r="S110" s="49">
        <v>75</v>
      </c>
      <c r="T110" s="49">
        <v>3</v>
      </c>
      <c r="U110" s="49">
        <v>2</v>
      </c>
      <c r="V110" s="49">
        <v>22</v>
      </c>
      <c r="W110" s="49">
        <v>62</v>
      </c>
      <c r="X110" s="49">
        <v>124</v>
      </c>
      <c r="Y110" s="49">
        <v>257</v>
      </c>
      <c r="Z110" s="49">
        <v>12</v>
      </c>
      <c r="AA110" s="49">
        <v>7</v>
      </c>
      <c r="AB110" s="49">
        <v>0</v>
      </c>
      <c r="AC110" s="49">
        <v>6</v>
      </c>
      <c r="AD110" s="49">
        <v>1</v>
      </c>
      <c r="AE110" s="293" t="s">
        <v>1762</v>
      </c>
      <c r="AF110" s="294"/>
      <c r="AG110" s="49">
        <v>0</v>
      </c>
      <c r="AH110" s="49">
        <v>131</v>
      </c>
      <c r="AI110" s="49">
        <v>1</v>
      </c>
      <c r="AJ110" s="49">
        <v>7</v>
      </c>
      <c r="AK110" s="49">
        <v>0</v>
      </c>
      <c r="AL110" s="49">
        <v>0</v>
      </c>
      <c r="AM110" s="49">
        <v>0</v>
      </c>
      <c r="AN110" s="49">
        <v>0</v>
      </c>
      <c r="AO110" s="294"/>
      <c r="AP110" s="330">
        <v>147</v>
      </c>
      <c r="AQ110" s="331">
        <v>0.252</v>
      </c>
      <c r="AR110" s="331">
        <v>0.3</v>
      </c>
      <c r="AS110" s="331">
        <v>0.39500000000000002</v>
      </c>
      <c r="AT110" s="331">
        <v>0.69499999999999995</v>
      </c>
      <c r="AU110" s="294"/>
      <c r="AV110" s="332">
        <v>382</v>
      </c>
      <c r="AW110" s="331">
        <v>0.317</v>
      </c>
      <c r="AX110" s="331">
        <v>0.34399999999999997</v>
      </c>
      <c r="AY110" s="331">
        <v>0.52100000000000002</v>
      </c>
      <c r="AZ110" s="331">
        <v>0.86499999999999999</v>
      </c>
    </row>
    <row r="111" spans="1:64" s="50" customFormat="1" ht="15.75" thickBot="1">
      <c r="A111" s="50" t="s">
        <v>112</v>
      </c>
      <c r="B111" s="50" t="s">
        <v>1311</v>
      </c>
      <c r="C111" s="49">
        <v>24</v>
      </c>
      <c r="D111" s="50" t="s">
        <v>69</v>
      </c>
      <c r="E111" s="50" t="s">
        <v>43</v>
      </c>
      <c r="F111" s="49" t="s">
        <v>35</v>
      </c>
      <c r="G111" s="49">
        <v>111</v>
      </c>
      <c r="H111" s="49">
        <v>492</v>
      </c>
      <c r="I111" s="49">
        <v>420</v>
      </c>
      <c r="J111" s="292">
        <v>0.31900000000000001</v>
      </c>
      <c r="K111" s="292">
        <v>0.41299999999999998</v>
      </c>
      <c r="L111" s="292">
        <v>0.59499999999999997</v>
      </c>
      <c r="M111" s="292">
        <v>1.008</v>
      </c>
      <c r="N111" s="49">
        <v>95</v>
      </c>
      <c r="O111" s="49">
        <v>134</v>
      </c>
      <c r="P111" s="49">
        <v>27</v>
      </c>
      <c r="Q111" s="49">
        <v>1</v>
      </c>
      <c r="R111" s="49">
        <v>29</v>
      </c>
      <c r="S111" s="49">
        <v>87</v>
      </c>
      <c r="T111" s="49">
        <v>4</v>
      </c>
      <c r="U111" s="49">
        <v>2</v>
      </c>
      <c r="V111" s="49">
        <v>68</v>
      </c>
      <c r="W111" s="49">
        <v>99</v>
      </c>
      <c r="X111" s="49">
        <v>157</v>
      </c>
      <c r="Y111" s="49">
        <v>250</v>
      </c>
      <c r="Z111" s="49">
        <v>15</v>
      </c>
      <c r="AA111" s="49">
        <v>1</v>
      </c>
      <c r="AB111" s="49">
        <v>0</v>
      </c>
      <c r="AC111" s="49">
        <v>3</v>
      </c>
      <c r="AD111" s="49">
        <v>11</v>
      </c>
      <c r="AE111" s="293" t="s">
        <v>910</v>
      </c>
      <c r="AF111" s="294"/>
      <c r="AG111" s="49">
        <v>0</v>
      </c>
      <c r="AH111" s="49">
        <v>0</v>
      </c>
      <c r="AI111" s="49">
        <v>0</v>
      </c>
      <c r="AJ111" s="49">
        <v>0</v>
      </c>
      <c r="AK111" s="49">
        <v>0</v>
      </c>
      <c r="AL111" s="49">
        <v>0</v>
      </c>
      <c r="AM111" s="49">
        <v>0</v>
      </c>
      <c r="AN111" s="49">
        <v>110</v>
      </c>
      <c r="AO111" s="294"/>
      <c r="AP111" s="330">
        <v>119</v>
      </c>
      <c r="AQ111" s="331">
        <v>0.311</v>
      </c>
      <c r="AR111" s="331">
        <v>0.35699999999999998</v>
      </c>
      <c r="AS111" s="331">
        <v>0.44500000000000001</v>
      </c>
      <c r="AT111" s="331">
        <v>0.80200000000000005</v>
      </c>
      <c r="AU111" s="294"/>
      <c r="AV111" s="332">
        <v>301</v>
      </c>
      <c r="AW111" s="331">
        <v>0.32200000000000001</v>
      </c>
      <c r="AX111" s="331">
        <v>0.433</v>
      </c>
      <c r="AY111" s="331">
        <v>0.65400000000000003</v>
      </c>
      <c r="AZ111" s="331">
        <v>1.087</v>
      </c>
    </row>
    <row r="112" spans="1:64" s="50" customFormat="1" ht="15.75" thickBot="1">
      <c r="A112" s="50" t="s">
        <v>639</v>
      </c>
      <c r="B112" s="50" t="s">
        <v>1312</v>
      </c>
      <c r="C112" s="49">
        <v>29</v>
      </c>
      <c r="D112" s="50" t="s">
        <v>78</v>
      </c>
      <c r="E112" s="50" t="s">
        <v>43</v>
      </c>
      <c r="F112" s="49" t="s">
        <v>10</v>
      </c>
      <c r="G112" s="49">
        <v>128</v>
      </c>
      <c r="H112" s="49">
        <v>542</v>
      </c>
      <c r="I112" s="49">
        <v>486</v>
      </c>
      <c r="J112" s="292">
        <v>0.27200000000000002</v>
      </c>
      <c r="K112" s="292">
        <v>0.33900000000000002</v>
      </c>
      <c r="L112" s="292">
        <v>0.432</v>
      </c>
      <c r="M112" s="292">
        <v>0.77100000000000002</v>
      </c>
      <c r="N112" s="49">
        <v>66</v>
      </c>
      <c r="O112" s="49">
        <v>132</v>
      </c>
      <c r="P112" s="49">
        <v>26</v>
      </c>
      <c r="Q112" s="49">
        <v>2</v>
      </c>
      <c r="R112" s="49">
        <v>16</v>
      </c>
      <c r="S112" s="49">
        <v>47</v>
      </c>
      <c r="T112" s="49">
        <v>12</v>
      </c>
      <c r="U112" s="49">
        <v>4</v>
      </c>
      <c r="V112" s="49">
        <v>28</v>
      </c>
      <c r="W112" s="49">
        <v>90</v>
      </c>
      <c r="X112" s="49">
        <v>101</v>
      </c>
      <c r="Y112" s="49">
        <v>210</v>
      </c>
      <c r="Z112" s="49">
        <v>5</v>
      </c>
      <c r="AA112" s="49">
        <v>23</v>
      </c>
      <c r="AB112" s="49">
        <v>2</v>
      </c>
      <c r="AC112" s="49">
        <v>3</v>
      </c>
      <c r="AD112" s="49">
        <v>2</v>
      </c>
      <c r="AE112" s="293" t="s">
        <v>1313</v>
      </c>
      <c r="AF112" s="294"/>
      <c r="AG112" s="49">
        <v>0</v>
      </c>
      <c r="AH112" s="49">
        <v>0</v>
      </c>
      <c r="AI112" s="49">
        <v>83</v>
      </c>
      <c r="AJ112" s="49">
        <v>49</v>
      </c>
      <c r="AK112" s="49">
        <v>0</v>
      </c>
      <c r="AL112" s="49">
        <v>8</v>
      </c>
      <c r="AM112" s="49">
        <v>0</v>
      </c>
      <c r="AN112" s="49">
        <v>1</v>
      </c>
      <c r="AO112" s="294"/>
      <c r="AP112" s="330">
        <v>112</v>
      </c>
      <c r="AQ112" s="331">
        <v>0.28599999999999998</v>
      </c>
      <c r="AR112" s="331">
        <v>0.375</v>
      </c>
      <c r="AS112" s="331">
        <v>0.48199999999999998</v>
      </c>
      <c r="AT112" s="331">
        <v>0.85699999999999998</v>
      </c>
      <c r="AU112" s="294"/>
      <c r="AV112" s="332">
        <v>374</v>
      </c>
      <c r="AW112" s="331">
        <v>0.26700000000000002</v>
      </c>
      <c r="AX112" s="331">
        <v>0.32800000000000001</v>
      </c>
      <c r="AY112" s="331">
        <v>0.41699999999999998</v>
      </c>
      <c r="AZ112" s="331">
        <v>0.745</v>
      </c>
    </row>
    <row r="113" spans="1:70" s="50" customFormat="1" ht="15.75" thickBot="1">
      <c r="A113" s="50" t="s">
        <v>163</v>
      </c>
      <c r="B113" s="50" t="s">
        <v>1427</v>
      </c>
      <c r="C113" s="49">
        <v>33</v>
      </c>
      <c r="D113" s="50" t="s">
        <v>67</v>
      </c>
      <c r="E113" s="50" t="s">
        <v>43</v>
      </c>
      <c r="F113" s="49" t="s">
        <v>10</v>
      </c>
      <c r="G113" s="49">
        <v>101</v>
      </c>
      <c r="H113" s="49">
        <v>303</v>
      </c>
      <c r="I113" s="49">
        <v>287</v>
      </c>
      <c r="J113" s="292">
        <v>0.24399999999999999</v>
      </c>
      <c r="K113" s="292">
        <v>0.27200000000000002</v>
      </c>
      <c r="L113" s="292">
        <v>0.41799999999999998</v>
      </c>
      <c r="M113" s="292">
        <v>0.69099999999999995</v>
      </c>
      <c r="N113" s="49">
        <v>27</v>
      </c>
      <c r="O113" s="49">
        <v>70</v>
      </c>
      <c r="P113" s="49">
        <v>23</v>
      </c>
      <c r="Q113" s="49">
        <v>0</v>
      </c>
      <c r="R113" s="49">
        <v>9</v>
      </c>
      <c r="S113" s="49">
        <v>35</v>
      </c>
      <c r="T113" s="49">
        <v>0</v>
      </c>
      <c r="U113" s="49">
        <v>0</v>
      </c>
      <c r="V113" s="49">
        <v>12</v>
      </c>
      <c r="W113" s="49">
        <v>81</v>
      </c>
      <c r="X113" s="49">
        <v>80</v>
      </c>
      <c r="Y113" s="49">
        <v>120</v>
      </c>
      <c r="Z113" s="49">
        <v>6</v>
      </c>
      <c r="AA113" s="49">
        <v>0</v>
      </c>
      <c r="AB113" s="49">
        <v>2</v>
      </c>
      <c r="AC113" s="49">
        <v>2</v>
      </c>
      <c r="AD113" s="49">
        <v>2</v>
      </c>
      <c r="AE113" s="293" t="s">
        <v>902</v>
      </c>
      <c r="AF113" s="294"/>
      <c r="AG113" s="49">
        <v>82</v>
      </c>
      <c r="AH113" s="49">
        <v>0</v>
      </c>
      <c r="AI113" s="49">
        <v>0</v>
      </c>
      <c r="AJ113" s="49">
        <v>0</v>
      </c>
      <c r="AK113" s="49">
        <v>0</v>
      </c>
      <c r="AL113" s="49">
        <v>0</v>
      </c>
      <c r="AM113" s="49">
        <v>0</v>
      </c>
      <c r="AN113" s="49">
        <v>0</v>
      </c>
      <c r="AO113" s="294"/>
      <c r="AP113" s="330">
        <v>95</v>
      </c>
      <c r="AQ113" s="331">
        <v>0.30499999999999999</v>
      </c>
      <c r="AR113" s="331">
        <v>0.34699999999999998</v>
      </c>
      <c r="AS113" s="331">
        <v>0.55800000000000005</v>
      </c>
      <c r="AT113" s="331">
        <v>0.90400000000000003</v>
      </c>
      <c r="AU113" s="294"/>
      <c r="AV113" s="332">
        <v>192</v>
      </c>
      <c r="AW113" s="331">
        <v>0.214</v>
      </c>
      <c r="AX113" s="331">
        <v>0.23499999999999999</v>
      </c>
      <c r="AY113" s="331">
        <v>0.34899999999999998</v>
      </c>
      <c r="AZ113" s="331">
        <v>0.58399999999999996</v>
      </c>
    </row>
    <row r="114" spans="1:70" ht="15" customHeight="1">
      <c r="A114" s="233" t="s">
        <v>76</v>
      </c>
      <c r="B114" s="234"/>
      <c r="C114" s="241"/>
      <c r="D114" s="234"/>
      <c r="E114" s="234"/>
      <c r="F114" s="241"/>
      <c r="G114" s="241"/>
      <c r="H114" s="241"/>
      <c r="I114" s="241"/>
      <c r="J114" s="241"/>
      <c r="K114" s="241"/>
      <c r="L114" s="241"/>
      <c r="M114" s="241"/>
      <c r="N114" s="241"/>
      <c r="O114" s="241"/>
      <c r="P114" s="241"/>
      <c r="Q114" s="241"/>
      <c r="R114" s="241"/>
      <c r="S114" s="167"/>
      <c r="T114" s="167"/>
      <c r="U114" s="167"/>
      <c r="V114" s="167"/>
      <c r="W114" s="236"/>
      <c r="X114" s="241"/>
      <c r="Y114" s="241"/>
      <c r="Z114" s="241"/>
      <c r="AA114" s="241"/>
      <c r="AB114" s="241"/>
      <c r="AC114" s="241"/>
      <c r="AD114" s="236"/>
      <c r="AE114" s="164"/>
      <c r="AF114" s="241"/>
      <c r="AG114" s="241"/>
      <c r="AH114" s="241"/>
      <c r="AI114" s="241"/>
      <c r="AJ114" s="164"/>
      <c r="AK114" s="241"/>
      <c r="AL114" s="241"/>
      <c r="AM114" s="241"/>
      <c r="AN114" s="241"/>
      <c r="AO114" s="240"/>
      <c r="AP114" s="327"/>
      <c r="AQ114" s="327"/>
      <c r="AR114" s="327"/>
      <c r="AS114" s="327"/>
      <c r="AT114" s="327"/>
      <c r="AU114" s="333"/>
      <c r="AV114" s="327"/>
      <c r="AW114" s="328"/>
      <c r="AX114" s="328"/>
      <c r="AY114" s="329"/>
      <c r="AZ114" s="329"/>
      <c r="BA114" s="167"/>
      <c r="BB114" s="284"/>
      <c r="BC114" s="167"/>
      <c r="BD114" s="167"/>
      <c r="BE114" s="167"/>
      <c r="BF114" s="169"/>
      <c r="BG114" s="169"/>
      <c r="BH114" s="165"/>
      <c r="BI114" s="169"/>
      <c r="BJ114" s="169"/>
      <c r="BK114" s="169"/>
      <c r="BL114" s="169"/>
      <c r="BM114" s="132"/>
      <c r="BO114" s="132"/>
      <c r="BP114" s="132"/>
      <c r="BQ114" s="132"/>
      <c r="BR114" s="132"/>
    </row>
    <row r="115" spans="1:70" s="50" customFormat="1" ht="15.75" thickBot="1">
      <c r="A115" s="50" t="s">
        <v>637</v>
      </c>
      <c r="B115" s="50" t="s">
        <v>1314</v>
      </c>
      <c r="C115" s="49">
        <v>25</v>
      </c>
      <c r="D115" s="50" t="s">
        <v>78</v>
      </c>
      <c r="E115" s="50" t="s">
        <v>43</v>
      </c>
      <c r="F115" s="49" t="s">
        <v>35</v>
      </c>
      <c r="G115" s="49">
        <v>108</v>
      </c>
      <c r="H115" s="49">
        <v>411</v>
      </c>
      <c r="I115" s="49">
        <v>379</v>
      </c>
      <c r="J115" s="292">
        <v>0.251</v>
      </c>
      <c r="K115" s="292">
        <v>0.30499999999999999</v>
      </c>
      <c r="L115" s="292">
        <v>0.39100000000000001</v>
      </c>
      <c r="M115" s="292">
        <v>0.69499999999999995</v>
      </c>
      <c r="N115" s="49">
        <v>39</v>
      </c>
      <c r="O115" s="49">
        <v>95</v>
      </c>
      <c r="P115" s="49">
        <v>20</v>
      </c>
      <c r="Q115" s="49">
        <v>0</v>
      </c>
      <c r="R115" s="49">
        <v>11</v>
      </c>
      <c r="S115" s="49">
        <v>35</v>
      </c>
      <c r="T115" s="49">
        <v>8</v>
      </c>
      <c r="U115" s="49">
        <v>1</v>
      </c>
      <c r="V115" s="49">
        <v>27</v>
      </c>
      <c r="W115" s="49">
        <v>60</v>
      </c>
      <c r="X115" s="49">
        <v>81</v>
      </c>
      <c r="Y115" s="49">
        <v>148</v>
      </c>
      <c r="Z115" s="49">
        <v>5</v>
      </c>
      <c r="AA115" s="49">
        <v>3</v>
      </c>
      <c r="AB115" s="49">
        <v>0</v>
      </c>
      <c r="AC115" s="49">
        <v>1</v>
      </c>
      <c r="AD115" s="49">
        <v>4</v>
      </c>
      <c r="AE115" s="293" t="s">
        <v>1057</v>
      </c>
      <c r="AF115" s="294"/>
      <c r="AG115" s="49">
        <v>0</v>
      </c>
      <c r="AH115" s="49">
        <v>0</v>
      </c>
      <c r="AI115" s="49">
        <v>0</v>
      </c>
      <c r="AJ115" s="49">
        <v>0</v>
      </c>
      <c r="AK115" s="49">
        <v>0</v>
      </c>
      <c r="AL115" s="49">
        <v>25</v>
      </c>
      <c r="AM115" s="49">
        <v>6</v>
      </c>
      <c r="AN115" s="49">
        <v>68</v>
      </c>
      <c r="AO115" s="294"/>
      <c r="AP115" s="330">
        <v>91</v>
      </c>
      <c r="AQ115" s="331">
        <v>0.23100000000000001</v>
      </c>
      <c r="AR115" s="331">
        <v>0.27800000000000002</v>
      </c>
      <c r="AS115" s="331">
        <v>0.308</v>
      </c>
      <c r="AT115" s="331">
        <v>0.58599999999999997</v>
      </c>
      <c r="AU115" s="294"/>
      <c r="AV115" s="332">
        <v>288</v>
      </c>
      <c r="AW115" s="331">
        <v>0.25700000000000001</v>
      </c>
      <c r="AX115" s="331">
        <v>0.313</v>
      </c>
      <c r="AY115" s="331">
        <v>0.41699999999999998</v>
      </c>
      <c r="AZ115" s="331">
        <v>0.73</v>
      </c>
    </row>
    <row r="116" spans="1:70" s="50" customFormat="1" ht="15.75" thickBot="1">
      <c r="A116" s="50" t="s">
        <v>113</v>
      </c>
      <c r="B116" s="50" t="s">
        <v>1315</v>
      </c>
      <c r="C116" s="49">
        <v>24</v>
      </c>
      <c r="D116" s="50" t="s">
        <v>73</v>
      </c>
      <c r="E116" s="50" t="s">
        <v>34</v>
      </c>
      <c r="F116" s="49" t="s">
        <v>37</v>
      </c>
      <c r="G116" s="49">
        <v>22</v>
      </c>
      <c r="H116" s="49">
        <v>70</v>
      </c>
      <c r="I116" s="49">
        <v>58</v>
      </c>
      <c r="J116" s="292">
        <v>0.17199999999999999</v>
      </c>
      <c r="K116" s="292">
        <v>0.29399999999999998</v>
      </c>
      <c r="L116" s="292">
        <v>0.20699999999999999</v>
      </c>
      <c r="M116" s="292">
        <v>0.501</v>
      </c>
      <c r="N116" s="49">
        <v>8</v>
      </c>
      <c r="O116" s="49">
        <v>10</v>
      </c>
      <c r="P116" s="49">
        <v>2</v>
      </c>
      <c r="Q116" s="49">
        <v>0</v>
      </c>
      <c r="R116" s="49">
        <v>0</v>
      </c>
      <c r="S116" s="49">
        <v>5</v>
      </c>
      <c r="T116" s="49">
        <v>1</v>
      </c>
      <c r="U116" s="49">
        <v>1</v>
      </c>
      <c r="V116" s="49">
        <v>9</v>
      </c>
      <c r="W116" s="49">
        <v>14</v>
      </c>
      <c r="X116" s="49">
        <v>35</v>
      </c>
      <c r="Y116" s="49">
        <v>12</v>
      </c>
      <c r="Z116" s="49">
        <v>0</v>
      </c>
      <c r="AA116" s="49">
        <v>1</v>
      </c>
      <c r="AB116" s="49">
        <v>2</v>
      </c>
      <c r="AC116" s="49">
        <v>0</v>
      </c>
      <c r="AD116" s="49">
        <v>0</v>
      </c>
      <c r="AE116" s="293" t="s">
        <v>1316</v>
      </c>
      <c r="AF116" s="294"/>
      <c r="AG116" s="49">
        <v>0</v>
      </c>
      <c r="AH116" s="49">
        <v>2</v>
      </c>
      <c r="AI116" s="49">
        <v>1</v>
      </c>
      <c r="AJ116" s="49">
        <v>3</v>
      </c>
      <c r="AK116" s="49">
        <v>4</v>
      </c>
      <c r="AL116" s="49">
        <v>12</v>
      </c>
      <c r="AM116" s="49">
        <v>0</v>
      </c>
      <c r="AN116" s="49">
        <v>0</v>
      </c>
      <c r="AO116" s="294"/>
      <c r="AP116" s="330">
        <v>5</v>
      </c>
      <c r="AQ116" s="331">
        <v>0.2</v>
      </c>
      <c r="AR116" s="331">
        <v>0.33300000000000002</v>
      </c>
      <c r="AS116" s="331">
        <v>0.4</v>
      </c>
      <c r="AT116" s="331">
        <v>0.73299999999999998</v>
      </c>
      <c r="AU116" s="294"/>
      <c r="AV116" s="332">
        <v>53</v>
      </c>
      <c r="AW116" s="331">
        <v>0.17</v>
      </c>
      <c r="AX116" s="331">
        <v>0.28999999999999998</v>
      </c>
      <c r="AY116" s="331">
        <v>0.189</v>
      </c>
      <c r="AZ116" s="331">
        <v>0.47899999999999998</v>
      </c>
    </row>
    <row r="117" spans="1:70" s="50" customFormat="1" ht="15.75" thickBot="1">
      <c r="A117" s="50" t="s">
        <v>114</v>
      </c>
      <c r="B117" s="50" t="s">
        <v>1317</v>
      </c>
      <c r="C117" s="49">
        <v>26</v>
      </c>
      <c r="D117" s="50" t="s">
        <v>70</v>
      </c>
      <c r="E117" s="50" t="s">
        <v>43</v>
      </c>
      <c r="F117" s="49" t="s">
        <v>10</v>
      </c>
      <c r="G117" s="49">
        <v>152</v>
      </c>
      <c r="H117" s="49">
        <v>570</v>
      </c>
      <c r="I117" s="49">
        <v>499</v>
      </c>
      <c r="J117" s="292">
        <v>0.26300000000000001</v>
      </c>
      <c r="K117" s="292">
        <v>0.34599999999999997</v>
      </c>
      <c r="L117" s="292">
        <v>0.48699999999999999</v>
      </c>
      <c r="M117" s="292">
        <v>0.83299999999999996</v>
      </c>
      <c r="N117" s="49">
        <v>72</v>
      </c>
      <c r="O117" s="49">
        <v>131</v>
      </c>
      <c r="P117" s="49">
        <v>24</v>
      </c>
      <c r="Q117" s="49">
        <v>2</v>
      </c>
      <c r="R117" s="49">
        <v>28</v>
      </c>
      <c r="S117" s="49">
        <v>74</v>
      </c>
      <c r="T117" s="49">
        <v>15</v>
      </c>
      <c r="U117" s="49">
        <v>6</v>
      </c>
      <c r="V117" s="49">
        <v>64</v>
      </c>
      <c r="W117" s="49">
        <v>100</v>
      </c>
      <c r="X117" s="49">
        <v>118</v>
      </c>
      <c r="Y117" s="49">
        <v>243</v>
      </c>
      <c r="Z117" s="49">
        <v>21</v>
      </c>
      <c r="AA117" s="49">
        <v>2</v>
      </c>
      <c r="AB117" s="49">
        <v>0</v>
      </c>
      <c r="AC117" s="49">
        <v>5</v>
      </c>
      <c r="AD117" s="49">
        <v>8</v>
      </c>
      <c r="AE117" s="293" t="s">
        <v>910</v>
      </c>
      <c r="AF117" s="294"/>
      <c r="AG117" s="49">
        <v>0</v>
      </c>
      <c r="AH117" s="49">
        <v>0</v>
      </c>
      <c r="AI117" s="49">
        <v>0</v>
      </c>
      <c r="AJ117" s="49">
        <v>0</v>
      </c>
      <c r="AK117" s="49">
        <v>0</v>
      </c>
      <c r="AL117" s="49">
        <v>0</v>
      </c>
      <c r="AM117" s="49">
        <v>0</v>
      </c>
      <c r="AN117" s="49">
        <v>145</v>
      </c>
      <c r="AO117" s="294"/>
      <c r="AP117" s="330">
        <v>120</v>
      </c>
      <c r="AQ117" s="331">
        <v>0.183</v>
      </c>
      <c r="AR117" s="331">
        <v>0.317</v>
      </c>
      <c r="AS117" s="331">
        <v>0.27500000000000002</v>
      </c>
      <c r="AT117" s="331">
        <v>0.59199999999999997</v>
      </c>
      <c r="AU117" s="294"/>
      <c r="AV117" s="332">
        <v>379</v>
      </c>
      <c r="AW117" s="331">
        <v>0.28799999999999998</v>
      </c>
      <c r="AX117" s="331">
        <v>0.35499999999999998</v>
      </c>
      <c r="AY117" s="331">
        <v>0.55400000000000005</v>
      </c>
      <c r="AZ117" s="331">
        <v>0.90900000000000003</v>
      </c>
    </row>
    <row r="118" spans="1:70" s="50" customFormat="1" ht="15.75" thickBot="1">
      <c r="A118" s="50" t="s">
        <v>82</v>
      </c>
      <c r="B118" s="50" t="s">
        <v>1318</v>
      </c>
      <c r="C118" s="49">
        <v>34</v>
      </c>
      <c r="D118" s="50" t="s">
        <v>42</v>
      </c>
      <c r="E118" s="50" t="s">
        <v>43</v>
      </c>
      <c r="F118" s="49" t="s">
        <v>37</v>
      </c>
      <c r="G118" s="49">
        <v>145</v>
      </c>
      <c r="H118" s="49">
        <v>561</v>
      </c>
      <c r="I118" s="49">
        <v>501</v>
      </c>
      <c r="J118" s="292">
        <v>0.246</v>
      </c>
      <c r="K118" s="292">
        <v>0.315</v>
      </c>
      <c r="L118" s="292">
        <v>0.41299999999999998</v>
      </c>
      <c r="M118" s="292">
        <v>0.72799999999999998</v>
      </c>
      <c r="N118" s="49">
        <v>75</v>
      </c>
      <c r="O118" s="49">
        <v>123</v>
      </c>
      <c r="P118" s="49">
        <v>25</v>
      </c>
      <c r="Q118" s="49">
        <v>7</v>
      </c>
      <c r="R118" s="49">
        <v>15</v>
      </c>
      <c r="S118" s="49">
        <v>58</v>
      </c>
      <c r="T118" s="49">
        <v>24</v>
      </c>
      <c r="U118" s="49">
        <v>6</v>
      </c>
      <c r="V118" s="49">
        <v>50</v>
      </c>
      <c r="W118" s="49">
        <v>79</v>
      </c>
      <c r="X118" s="49">
        <v>91</v>
      </c>
      <c r="Y118" s="49">
        <v>207</v>
      </c>
      <c r="Z118" s="49">
        <v>3</v>
      </c>
      <c r="AA118" s="49">
        <v>2</v>
      </c>
      <c r="AB118" s="49">
        <v>5</v>
      </c>
      <c r="AC118" s="49">
        <v>3</v>
      </c>
      <c r="AD118" s="49">
        <v>1</v>
      </c>
      <c r="AE118" s="293" t="s">
        <v>1319</v>
      </c>
      <c r="AF118" s="294"/>
      <c r="AG118" s="49">
        <v>0</v>
      </c>
      <c r="AH118" s="49">
        <v>0</v>
      </c>
      <c r="AI118" s="49">
        <v>28</v>
      </c>
      <c r="AJ118" s="49">
        <v>36</v>
      </c>
      <c r="AK118" s="49">
        <v>80</v>
      </c>
      <c r="AL118" s="49">
        <v>1</v>
      </c>
      <c r="AM118" s="49">
        <v>1</v>
      </c>
      <c r="AN118" s="49">
        <v>0</v>
      </c>
      <c r="AO118" s="294"/>
      <c r="AP118" s="330">
        <v>120</v>
      </c>
      <c r="AQ118" s="331">
        <v>0.26700000000000002</v>
      </c>
      <c r="AR118" s="331">
        <v>0.34300000000000003</v>
      </c>
      <c r="AS118" s="331">
        <v>0.5</v>
      </c>
      <c r="AT118" s="331">
        <v>0.84299999999999997</v>
      </c>
      <c r="AU118" s="294"/>
      <c r="AV118" s="332">
        <v>381</v>
      </c>
      <c r="AW118" s="331">
        <v>0.23899999999999999</v>
      </c>
      <c r="AX118" s="331">
        <v>0.30599999999999999</v>
      </c>
      <c r="AY118" s="331">
        <v>0.38600000000000001</v>
      </c>
      <c r="AZ118" s="331">
        <v>0.69199999999999995</v>
      </c>
    </row>
    <row r="119" spans="1:70" s="252" customFormat="1">
      <c r="A119" s="287" t="s">
        <v>1093</v>
      </c>
      <c r="B119" s="152"/>
      <c r="C119" s="152"/>
      <c r="D119" s="152"/>
      <c r="E119" s="152"/>
      <c r="F119" s="152"/>
      <c r="G119" s="152"/>
      <c r="H119" s="152"/>
      <c r="I119" s="152"/>
      <c r="J119" s="152"/>
      <c r="K119" s="152"/>
      <c r="L119" s="152"/>
      <c r="M119" s="152"/>
      <c r="N119" s="152"/>
      <c r="O119" s="152"/>
      <c r="P119" s="152"/>
      <c r="Q119" s="152"/>
      <c r="R119" s="152"/>
      <c r="S119" s="153"/>
      <c r="T119" s="153"/>
      <c r="U119" s="153"/>
      <c r="V119" s="153"/>
      <c r="W119" s="244"/>
      <c r="X119" s="152"/>
      <c r="Y119" s="152"/>
      <c r="Z119" s="152"/>
      <c r="AA119" s="152"/>
      <c r="AB119" s="152"/>
      <c r="AC119" s="152"/>
      <c r="AD119" s="244"/>
      <c r="AE119" s="245"/>
      <c r="AF119" s="152"/>
      <c r="AG119" s="152"/>
      <c r="AH119" s="152"/>
      <c r="AI119" s="152"/>
      <c r="AJ119" s="155"/>
      <c r="AK119" s="152"/>
      <c r="AL119" s="152"/>
      <c r="AM119" s="152"/>
      <c r="AN119" s="152"/>
      <c r="AO119" s="245"/>
      <c r="AP119" s="49"/>
      <c r="AQ119" s="49"/>
      <c r="AR119" s="49"/>
      <c r="AS119" s="49"/>
      <c r="AT119" s="49"/>
      <c r="AU119" s="290"/>
      <c r="AV119" s="49"/>
      <c r="AW119" s="84"/>
      <c r="AX119" s="84"/>
      <c r="AY119" s="292"/>
      <c r="AZ119" s="292"/>
      <c r="BA119" s="153"/>
      <c r="BB119" s="154"/>
      <c r="BC119" s="153"/>
      <c r="BD119" s="153"/>
      <c r="BE119" s="153"/>
    </row>
    <row r="120" spans="1:70" s="50" customFormat="1" ht="15.75" thickBot="1">
      <c r="A120" s="50" t="s">
        <v>117</v>
      </c>
      <c r="B120" s="50" t="s">
        <v>1320</v>
      </c>
      <c r="C120" s="49">
        <v>30</v>
      </c>
      <c r="D120" s="50" t="s">
        <v>53</v>
      </c>
      <c r="E120" s="50" t="s">
        <v>54</v>
      </c>
      <c r="F120" s="49" t="s">
        <v>37</v>
      </c>
      <c r="G120" s="49">
        <v>79</v>
      </c>
      <c r="H120" s="49">
        <v>279</v>
      </c>
      <c r="I120" s="49">
        <v>259</v>
      </c>
      <c r="J120" s="292">
        <v>0.22</v>
      </c>
      <c r="K120" s="292">
        <v>0.26500000000000001</v>
      </c>
      <c r="L120" s="292">
        <v>0.36699999999999999</v>
      </c>
      <c r="M120" s="292">
        <v>0.63200000000000001</v>
      </c>
      <c r="N120" s="49">
        <v>27</v>
      </c>
      <c r="O120" s="49">
        <v>57</v>
      </c>
      <c r="P120" s="49">
        <v>11</v>
      </c>
      <c r="Q120" s="49">
        <v>0</v>
      </c>
      <c r="R120" s="49">
        <v>9</v>
      </c>
      <c r="S120" s="49">
        <v>32</v>
      </c>
      <c r="T120" s="49">
        <v>0</v>
      </c>
      <c r="U120" s="49">
        <v>1</v>
      </c>
      <c r="V120" s="49">
        <v>16</v>
      </c>
      <c r="W120" s="49">
        <v>53</v>
      </c>
      <c r="X120" s="49">
        <v>65</v>
      </c>
      <c r="Y120" s="49">
        <v>95</v>
      </c>
      <c r="Z120" s="49">
        <v>11</v>
      </c>
      <c r="AA120" s="49">
        <v>1</v>
      </c>
      <c r="AB120" s="49">
        <v>0</v>
      </c>
      <c r="AC120" s="49">
        <v>3</v>
      </c>
      <c r="AD120" s="49">
        <v>0</v>
      </c>
      <c r="AE120" s="293" t="s">
        <v>1286</v>
      </c>
      <c r="AF120" s="294"/>
      <c r="AG120" s="49">
        <v>0</v>
      </c>
      <c r="AH120" s="49">
        <v>9</v>
      </c>
      <c r="AI120" s="49">
        <v>1</v>
      </c>
      <c r="AJ120" s="49">
        <v>67</v>
      </c>
      <c r="AK120" s="49">
        <v>0</v>
      </c>
      <c r="AL120" s="49">
        <v>0</v>
      </c>
      <c r="AM120" s="49">
        <v>0</v>
      </c>
      <c r="AN120" s="49">
        <v>0</v>
      </c>
      <c r="AO120" s="294"/>
      <c r="AP120" s="330">
        <v>60</v>
      </c>
      <c r="AQ120" s="331">
        <v>0.15</v>
      </c>
      <c r="AR120" s="331">
        <v>0.17499999999999999</v>
      </c>
      <c r="AS120" s="331">
        <v>0.217</v>
      </c>
      <c r="AT120" s="331">
        <v>0.39100000000000001</v>
      </c>
      <c r="AU120" s="294"/>
      <c r="AV120" s="332">
        <v>199</v>
      </c>
      <c r="AW120" s="331">
        <v>0.24099999999999999</v>
      </c>
      <c r="AX120" s="331">
        <v>0.29199999999999998</v>
      </c>
      <c r="AY120" s="331">
        <v>0.41199999999999998</v>
      </c>
      <c r="AZ120" s="331">
        <v>0.70399999999999996</v>
      </c>
    </row>
    <row r="121" spans="1:70" s="50" customFormat="1" ht="15.75" thickBot="1">
      <c r="A121" s="50" t="s">
        <v>788</v>
      </c>
      <c r="B121" s="50" t="s">
        <v>1321</v>
      </c>
      <c r="C121" s="49">
        <v>23</v>
      </c>
      <c r="D121" s="50" t="s">
        <v>70</v>
      </c>
      <c r="E121" s="50" t="s">
        <v>43</v>
      </c>
      <c r="F121" s="49" t="s">
        <v>35</v>
      </c>
      <c r="G121" s="49">
        <v>145</v>
      </c>
      <c r="H121" s="49">
        <v>613</v>
      </c>
      <c r="I121" s="49">
        <v>539</v>
      </c>
      <c r="J121" s="292">
        <v>0.29499999999999998</v>
      </c>
      <c r="K121" s="292">
        <v>0.375</v>
      </c>
      <c r="L121" s="292">
        <v>0.47899999999999998</v>
      </c>
      <c r="M121" s="292">
        <v>0.85399999999999998</v>
      </c>
      <c r="N121" s="49">
        <v>85</v>
      </c>
      <c r="O121" s="49">
        <v>159</v>
      </c>
      <c r="P121" s="49">
        <v>33</v>
      </c>
      <c r="Q121" s="49">
        <v>0</v>
      </c>
      <c r="R121" s="49">
        <v>22</v>
      </c>
      <c r="S121" s="49">
        <v>77</v>
      </c>
      <c r="T121" s="49">
        <v>4</v>
      </c>
      <c r="U121" s="49">
        <v>2</v>
      </c>
      <c r="V121" s="49">
        <v>67</v>
      </c>
      <c r="W121" s="49">
        <v>131</v>
      </c>
      <c r="X121" s="49">
        <v>125</v>
      </c>
      <c r="Y121" s="49">
        <v>258</v>
      </c>
      <c r="Z121" s="49">
        <v>14</v>
      </c>
      <c r="AA121" s="49">
        <v>4</v>
      </c>
      <c r="AB121" s="49">
        <v>0</v>
      </c>
      <c r="AC121" s="49">
        <v>3</v>
      </c>
      <c r="AD121" s="49">
        <v>5</v>
      </c>
      <c r="AE121" s="293" t="s">
        <v>913</v>
      </c>
      <c r="AF121" s="294"/>
      <c r="AG121" s="49">
        <v>0</v>
      </c>
      <c r="AH121" s="49">
        <v>0</v>
      </c>
      <c r="AI121" s="49">
        <v>0</v>
      </c>
      <c r="AJ121" s="49">
        <v>0</v>
      </c>
      <c r="AK121" s="49">
        <v>138</v>
      </c>
      <c r="AL121" s="49">
        <v>0</v>
      </c>
      <c r="AM121" s="49">
        <v>0</v>
      </c>
      <c r="AN121" s="49">
        <v>0</v>
      </c>
      <c r="AO121" s="294"/>
      <c r="AP121" s="330">
        <v>169</v>
      </c>
      <c r="AQ121" s="331">
        <v>0.32500000000000001</v>
      </c>
      <c r="AR121" s="331">
        <v>0.38900000000000001</v>
      </c>
      <c r="AS121" s="331">
        <v>0.52700000000000002</v>
      </c>
      <c r="AT121" s="331">
        <v>0.91600000000000004</v>
      </c>
      <c r="AU121" s="294"/>
      <c r="AV121" s="332">
        <v>370</v>
      </c>
      <c r="AW121" s="331">
        <v>0.28100000000000003</v>
      </c>
      <c r="AX121" s="331">
        <v>0.36899999999999999</v>
      </c>
      <c r="AY121" s="331">
        <v>0.45700000000000002</v>
      </c>
      <c r="AZ121" s="331">
        <v>0.82599999999999996</v>
      </c>
    </row>
    <row r="122" spans="1:70" s="50" customFormat="1" ht="15.75" thickBot="1">
      <c r="A122" s="50" t="s">
        <v>763</v>
      </c>
      <c r="B122" s="50" t="s">
        <v>1322</v>
      </c>
      <c r="C122" s="49">
        <v>26</v>
      </c>
      <c r="D122" s="50" t="s">
        <v>44</v>
      </c>
      <c r="E122" s="50" t="s">
        <v>34</v>
      </c>
      <c r="F122" s="49" t="s">
        <v>10</v>
      </c>
      <c r="G122" s="49">
        <v>50</v>
      </c>
      <c r="H122" s="49">
        <v>197</v>
      </c>
      <c r="I122" s="49">
        <v>185</v>
      </c>
      <c r="J122" s="292">
        <v>0.25900000000000001</v>
      </c>
      <c r="K122" s="292">
        <v>0.29099999999999998</v>
      </c>
      <c r="L122" s="292">
        <v>0.438</v>
      </c>
      <c r="M122" s="292">
        <v>0.72899999999999998</v>
      </c>
      <c r="N122" s="49">
        <v>22</v>
      </c>
      <c r="O122" s="49">
        <v>48</v>
      </c>
      <c r="P122" s="49">
        <v>18</v>
      </c>
      <c r="Q122" s="49">
        <v>0</v>
      </c>
      <c r="R122" s="49">
        <v>5</v>
      </c>
      <c r="S122" s="49">
        <v>24</v>
      </c>
      <c r="T122" s="49">
        <v>4</v>
      </c>
      <c r="U122" s="49">
        <v>2</v>
      </c>
      <c r="V122" s="49">
        <v>7</v>
      </c>
      <c r="W122" s="49">
        <v>38</v>
      </c>
      <c r="X122" s="49">
        <v>88</v>
      </c>
      <c r="Y122" s="49">
        <v>81</v>
      </c>
      <c r="Z122" s="49">
        <v>5</v>
      </c>
      <c r="AA122" s="49">
        <v>2</v>
      </c>
      <c r="AB122" s="49">
        <v>1</v>
      </c>
      <c r="AC122" s="49">
        <v>2</v>
      </c>
      <c r="AD122" s="49">
        <v>0</v>
      </c>
      <c r="AE122" s="293" t="s">
        <v>915</v>
      </c>
      <c r="AF122" s="294"/>
      <c r="AG122" s="49">
        <v>0</v>
      </c>
      <c r="AH122" s="49">
        <v>0</v>
      </c>
      <c r="AI122" s="49">
        <v>50</v>
      </c>
      <c r="AJ122" s="49">
        <v>0</v>
      </c>
      <c r="AK122" s="49">
        <v>0</v>
      </c>
      <c r="AL122" s="49">
        <v>0</v>
      </c>
      <c r="AM122" s="49">
        <v>0</v>
      </c>
      <c r="AN122" s="49">
        <v>0</v>
      </c>
      <c r="AO122" s="294"/>
      <c r="AP122" s="330">
        <v>31</v>
      </c>
      <c r="AQ122" s="331">
        <v>0.32300000000000001</v>
      </c>
      <c r="AR122" s="331">
        <v>0.4</v>
      </c>
      <c r="AS122" s="331">
        <v>0.61299999999999999</v>
      </c>
      <c r="AT122" s="331">
        <v>1.0129999999999999</v>
      </c>
      <c r="AU122" s="294"/>
      <c r="AV122" s="332">
        <v>154</v>
      </c>
      <c r="AW122" s="331">
        <v>0.247</v>
      </c>
      <c r="AX122" s="331">
        <v>0.26700000000000002</v>
      </c>
      <c r="AY122" s="331">
        <v>0.40300000000000002</v>
      </c>
      <c r="AZ122" s="331">
        <v>0.67</v>
      </c>
    </row>
    <row r="123" spans="1:70" s="50" customFormat="1" ht="15.75" thickBot="1">
      <c r="A123" s="50" t="s">
        <v>167</v>
      </c>
      <c r="B123" s="50" t="s">
        <v>1436</v>
      </c>
      <c r="C123" s="49">
        <v>33</v>
      </c>
      <c r="D123" s="50" t="s">
        <v>100</v>
      </c>
      <c r="E123" s="50" t="s">
        <v>43</v>
      </c>
      <c r="F123" s="49" t="s">
        <v>35</v>
      </c>
      <c r="G123" s="49">
        <v>162</v>
      </c>
      <c r="H123" s="49">
        <v>707</v>
      </c>
      <c r="I123" s="49">
        <v>559</v>
      </c>
      <c r="J123" s="292">
        <v>0.32</v>
      </c>
      <c r="K123" s="292">
        <v>0.45400000000000001</v>
      </c>
      <c r="L123" s="292">
        <v>0.57799999999999996</v>
      </c>
      <c r="M123" s="292">
        <v>1.032</v>
      </c>
      <c r="N123" s="49">
        <v>106</v>
      </c>
      <c r="O123" s="49">
        <v>179</v>
      </c>
      <c r="P123" s="49">
        <v>34</v>
      </c>
      <c r="Q123" s="49">
        <v>1</v>
      </c>
      <c r="R123" s="49">
        <v>36</v>
      </c>
      <c r="S123" s="49">
        <v>100</v>
      </c>
      <c r="T123" s="49">
        <v>5</v>
      </c>
      <c r="U123" s="49">
        <v>1</v>
      </c>
      <c r="V123" s="49">
        <v>134</v>
      </c>
      <c r="W123" s="49">
        <v>83</v>
      </c>
      <c r="X123" s="49">
        <v>168</v>
      </c>
      <c r="Y123" s="49">
        <v>323</v>
      </c>
      <c r="Z123" s="49">
        <v>16</v>
      </c>
      <c r="AA123" s="49">
        <v>8</v>
      </c>
      <c r="AB123" s="49">
        <v>0</v>
      </c>
      <c r="AC123" s="49">
        <v>6</v>
      </c>
      <c r="AD123" s="49">
        <v>20</v>
      </c>
      <c r="AE123" s="293" t="s">
        <v>1437</v>
      </c>
      <c r="AF123" s="294"/>
      <c r="AG123" s="49">
        <v>0</v>
      </c>
      <c r="AH123" s="49">
        <v>162</v>
      </c>
      <c r="AI123" s="49">
        <v>0</v>
      </c>
      <c r="AJ123" s="49">
        <v>0</v>
      </c>
      <c r="AK123" s="49">
        <v>0</v>
      </c>
      <c r="AL123" s="49">
        <v>0</v>
      </c>
      <c r="AM123" s="49">
        <v>0</v>
      </c>
      <c r="AN123" s="49">
        <v>0</v>
      </c>
      <c r="AO123" s="294"/>
      <c r="AP123" s="330">
        <v>154</v>
      </c>
      <c r="AQ123" s="331">
        <v>0.29199999999999998</v>
      </c>
      <c r="AR123" s="331">
        <v>0.437</v>
      </c>
      <c r="AS123" s="331">
        <v>0.55200000000000005</v>
      </c>
      <c r="AT123" s="331">
        <v>0.98799999999999999</v>
      </c>
      <c r="AU123" s="294"/>
      <c r="AV123" s="332">
        <v>405</v>
      </c>
      <c r="AW123" s="331">
        <v>0.33100000000000002</v>
      </c>
      <c r="AX123" s="331">
        <v>0.46100000000000002</v>
      </c>
      <c r="AY123" s="331">
        <v>0.58799999999999997</v>
      </c>
      <c r="AZ123" s="331">
        <v>1.048</v>
      </c>
    </row>
    <row r="124" spans="1:70" ht="15" customHeight="1">
      <c r="A124" s="122"/>
      <c r="B124" s="133"/>
      <c r="C124" s="133"/>
      <c r="D124" s="133"/>
      <c r="E124" s="134"/>
      <c r="F124" s="134"/>
      <c r="G124" s="134"/>
      <c r="H124" s="134"/>
      <c r="I124" s="166"/>
      <c r="J124" s="166"/>
      <c r="K124" s="166"/>
      <c r="L124" s="166"/>
      <c r="M124" s="134"/>
      <c r="N124" s="134"/>
      <c r="O124" s="134"/>
      <c r="P124" s="134"/>
      <c r="Q124" s="134"/>
      <c r="R124" s="134"/>
      <c r="S124" s="134"/>
      <c r="T124" s="134"/>
      <c r="U124" s="134"/>
      <c r="V124" s="134"/>
      <c r="W124" s="134"/>
      <c r="X124" s="134"/>
      <c r="Y124" s="134"/>
      <c r="Z124" s="134"/>
      <c r="AA124" s="134"/>
      <c r="AB124" s="134"/>
      <c r="AC124" s="134"/>
      <c r="AD124" s="151"/>
      <c r="AE124" s="151"/>
      <c r="AF124" s="134"/>
      <c r="AG124" s="134"/>
      <c r="AH124" s="134"/>
      <c r="AI124" s="134"/>
      <c r="AJ124" s="151"/>
      <c r="AK124" s="134"/>
      <c r="AL124" s="134"/>
      <c r="AM124" s="134"/>
      <c r="AN124" s="134"/>
      <c r="AO124" s="151"/>
      <c r="AP124" s="325"/>
      <c r="AQ124" s="325"/>
      <c r="AR124" s="325"/>
      <c r="AS124" s="326"/>
      <c r="AT124" s="335"/>
      <c r="AU124" s="336"/>
      <c r="AV124" s="336"/>
      <c r="AW124" s="335"/>
      <c r="AX124" s="326"/>
      <c r="AY124" s="336"/>
      <c r="AZ124" s="336"/>
      <c r="BA124" s="166"/>
      <c r="BB124" s="104"/>
      <c r="BC124" s="171"/>
      <c r="BD124" s="171"/>
      <c r="BE124" s="171"/>
      <c r="BF124" s="109"/>
      <c r="BG124" s="109"/>
      <c r="BH124" s="170"/>
      <c r="BI124" s="109"/>
      <c r="BJ124" s="109"/>
      <c r="BK124" s="107"/>
      <c r="BL124" s="107"/>
    </row>
    <row r="125" spans="1:70" ht="15" customHeight="1">
      <c r="A125" s="123" t="s">
        <v>452</v>
      </c>
      <c r="B125" s="158"/>
      <c r="C125" s="158"/>
      <c r="D125" s="158"/>
      <c r="E125" s="171"/>
      <c r="F125" s="171"/>
      <c r="G125" s="171"/>
      <c r="H125" s="171"/>
      <c r="I125" s="171"/>
      <c r="J125" s="171"/>
      <c r="K125" s="171"/>
      <c r="L125" s="171"/>
      <c r="M125" s="171"/>
      <c r="N125" s="171"/>
      <c r="O125" s="171"/>
      <c r="P125" s="171"/>
      <c r="Q125" s="171"/>
      <c r="R125" s="171"/>
      <c r="S125" s="171"/>
      <c r="T125" s="171"/>
      <c r="U125" s="171"/>
      <c r="V125" s="171"/>
      <c r="W125" s="171"/>
      <c r="X125" s="171"/>
      <c r="Y125" s="171"/>
      <c r="Z125" s="171"/>
      <c r="AA125" s="171"/>
      <c r="AB125" s="171"/>
      <c r="AC125" s="171"/>
      <c r="AD125" s="170"/>
      <c r="AE125" s="170"/>
      <c r="AF125" s="171"/>
      <c r="AG125" s="171"/>
      <c r="AH125" s="171"/>
      <c r="AI125" s="171"/>
      <c r="AJ125" s="170"/>
      <c r="AK125" s="171"/>
      <c r="AL125" s="171"/>
      <c r="AM125" s="171"/>
      <c r="AN125" s="171"/>
      <c r="AO125" s="170"/>
      <c r="AP125" s="49"/>
      <c r="AQ125" s="49"/>
      <c r="AR125" s="49"/>
      <c r="AS125" s="49"/>
      <c r="AT125" s="84"/>
      <c r="AU125" s="49"/>
      <c r="AV125" s="49"/>
      <c r="AW125" s="84"/>
      <c r="AX125" s="84"/>
      <c r="AY125" s="49"/>
      <c r="AZ125" s="49"/>
      <c r="BA125" s="171"/>
      <c r="BC125" s="171"/>
      <c r="BD125" s="171"/>
      <c r="BE125" s="171"/>
      <c r="BF125" s="107"/>
      <c r="BG125" s="107"/>
      <c r="BH125" s="165"/>
      <c r="BI125" s="107"/>
      <c r="BJ125" s="107"/>
      <c r="BK125" s="107"/>
      <c r="BL125" s="107"/>
    </row>
    <row r="126" spans="1:70" s="50" customFormat="1" ht="15.75" thickBot="1">
      <c r="A126" s="50" t="s">
        <v>1077</v>
      </c>
      <c r="B126" s="50" t="s">
        <v>1323</v>
      </c>
      <c r="C126" s="49">
        <v>27</v>
      </c>
      <c r="D126" s="50" t="s">
        <v>71</v>
      </c>
      <c r="E126" s="50" t="s">
        <v>43</v>
      </c>
      <c r="F126" s="49" t="s">
        <v>10</v>
      </c>
      <c r="G126" s="49">
        <v>60</v>
      </c>
      <c r="H126" s="49">
        <v>188</v>
      </c>
      <c r="I126" s="49">
        <v>169</v>
      </c>
      <c r="J126" s="292">
        <v>0.20699999999999999</v>
      </c>
      <c r="K126" s="292">
        <v>0.28699999999999998</v>
      </c>
      <c r="L126" s="292">
        <v>0.34899999999999998</v>
      </c>
      <c r="M126" s="292">
        <v>0.63600000000000001</v>
      </c>
      <c r="N126" s="49">
        <v>14</v>
      </c>
      <c r="O126" s="49">
        <v>35</v>
      </c>
      <c r="P126" s="49">
        <v>6</v>
      </c>
      <c r="Q126" s="49">
        <v>0</v>
      </c>
      <c r="R126" s="49">
        <v>6</v>
      </c>
      <c r="S126" s="49">
        <v>18</v>
      </c>
      <c r="T126" s="49">
        <v>1</v>
      </c>
      <c r="U126" s="49">
        <v>0</v>
      </c>
      <c r="V126" s="49">
        <v>15</v>
      </c>
      <c r="W126" s="49">
        <v>51</v>
      </c>
      <c r="X126" s="49">
        <v>66</v>
      </c>
      <c r="Y126" s="49">
        <v>59</v>
      </c>
      <c r="Z126" s="49">
        <v>5</v>
      </c>
      <c r="AA126" s="49">
        <v>4</v>
      </c>
      <c r="AB126" s="49">
        <v>0</v>
      </c>
      <c r="AC126" s="49">
        <v>0</v>
      </c>
      <c r="AD126" s="49">
        <v>0</v>
      </c>
      <c r="AE126" s="293" t="s">
        <v>884</v>
      </c>
      <c r="AF126" s="294"/>
      <c r="AG126" s="49">
        <v>50</v>
      </c>
      <c r="AH126" s="49">
        <v>0</v>
      </c>
      <c r="AI126" s="49">
        <v>0</v>
      </c>
      <c r="AJ126" s="49">
        <v>0</v>
      </c>
      <c r="AK126" s="49">
        <v>0</v>
      </c>
      <c r="AL126" s="49">
        <v>0</v>
      </c>
      <c r="AM126" s="49">
        <v>0</v>
      </c>
      <c r="AN126" s="49">
        <v>0</v>
      </c>
      <c r="AO126" s="294"/>
      <c r="AP126" s="330">
        <v>27</v>
      </c>
      <c r="AQ126" s="331">
        <v>0.29599999999999999</v>
      </c>
      <c r="AR126" s="331">
        <v>0.38700000000000001</v>
      </c>
      <c r="AS126" s="331">
        <v>0.59299999999999997</v>
      </c>
      <c r="AT126" s="331">
        <v>0.98</v>
      </c>
      <c r="AU126" s="294"/>
      <c r="AV126" s="332">
        <v>142</v>
      </c>
      <c r="AW126" s="331">
        <v>0.19</v>
      </c>
      <c r="AX126" s="331">
        <v>0.26800000000000002</v>
      </c>
      <c r="AY126" s="331">
        <v>0.30299999999999999</v>
      </c>
      <c r="AZ126" s="331">
        <v>0.56999999999999995</v>
      </c>
    </row>
    <row r="127" spans="1:70" s="50" customFormat="1" ht="15.75" thickBot="1">
      <c r="A127" s="50" t="s">
        <v>120</v>
      </c>
      <c r="B127" s="50" t="s">
        <v>1324</v>
      </c>
      <c r="C127" s="49">
        <v>27</v>
      </c>
      <c r="D127" s="50" t="s">
        <v>55</v>
      </c>
      <c r="E127" s="50" t="s">
        <v>34</v>
      </c>
      <c r="F127" s="49" t="s">
        <v>35</v>
      </c>
      <c r="G127" s="49">
        <v>133</v>
      </c>
      <c r="H127" s="49">
        <v>541</v>
      </c>
      <c r="I127" s="49">
        <v>482</v>
      </c>
      <c r="J127" s="292">
        <v>0.245</v>
      </c>
      <c r="K127" s="292">
        <v>0.32300000000000001</v>
      </c>
      <c r="L127" s="292">
        <v>0.40200000000000002</v>
      </c>
      <c r="M127" s="292">
        <v>0.72599999999999998</v>
      </c>
      <c r="N127" s="49">
        <v>58</v>
      </c>
      <c r="O127" s="49">
        <v>118</v>
      </c>
      <c r="P127" s="49">
        <v>19</v>
      </c>
      <c r="Q127" s="49">
        <v>3</v>
      </c>
      <c r="R127" s="49">
        <v>17</v>
      </c>
      <c r="S127" s="49">
        <v>63</v>
      </c>
      <c r="T127" s="49">
        <v>8</v>
      </c>
      <c r="U127" s="49">
        <v>3</v>
      </c>
      <c r="V127" s="49">
        <v>48</v>
      </c>
      <c r="W127" s="49">
        <v>124</v>
      </c>
      <c r="X127" s="49">
        <v>89</v>
      </c>
      <c r="Y127" s="49">
        <v>194</v>
      </c>
      <c r="Z127" s="49">
        <v>8</v>
      </c>
      <c r="AA127" s="49">
        <v>9</v>
      </c>
      <c r="AB127" s="49">
        <v>0</v>
      </c>
      <c r="AC127" s="49">
        <v>2</v>
      </c>
      <c r="AD127" s="49">
        <v>4</v>
      </c>
      <c r="AE127" s="293" t="s">
        <v>897</v>
      </c>
      <c r="AF127" s="294"/>
      <c r="AG127" s="49">
        <v>0</v>
      </c>
      <c r="AH127" s="49">
        <v>0</v>
      </c>
      <c r="AI127" s="49">
        <v>0</v>
      </c>
      <c r="AJ127" s="49">
        <v>0</v>
      </c>
      <c r="AK127" s="49">
        <v>0</v>
      </c>
      <c r="AL127" s="49">
        <v>0</v>
      </c>
      <c r="AM127" s="49">
        <v>132</v>
      </c>
      <c r="AN127" s="49">
        <v>0</v>
      </c>
      <c r="AO127" s="294"/>
      <c r="AP127" s="330">
        <v>116</v>
      </c>
      <c r="AQ127" s="331">
        <v>0.27600000000000002</v>
      </c>
      <c r="AR127" s="331">
        <v>0.36099999999999999</v>
      </c>
      <c r="AS127" s="331">
        <v>0.40500000000000003</v>
      </c>
      <c r="AT127" s="331">
        <v>0.76600000000000001</v>
      </c>
      <c r="AU127" s="294"/>
      <c r="AV127" s="332">
        <v>366</v>
      </c>
      <c r="AW127" s="331">
        <v>0.23499999999999999</v>
      </c>
      <c r="AX127" s="331">
        <v>0.311</v>
      </c>
      <c r="AY127" s="331">
        <v>0.40200000000000002</v>
      </c>
      <c r="AZ127" s="331">
        <v>0.71299999999999997</v>
      </c>
    </row>
    <row r="128" spans="1:70" s="50" customFormat="1" ht="15.75" thickBot="1">
      <c r="A128" s="50" t="s">
        <v>118</v>
      </c>
      <c r="B128" s="50" t="s">
        <v>1325</v>
      </c>
      <c r="C128" s="49">
        <v>30</v>
      </c>
      <c r="D128" s="50" t="s">
        <v>137</v>
      </c>
      <c r="E128" s="50" t="s">
        <v>34</v>
      </c>
      <c r="F128" s="49" t="s">
        <v>10</v>
      </c>
      <c r="G128" s="49">
        <v>62</v>
      </c>
      <c r="H128" s="49">
        <v>208</v>
      </c>
      <c r="I128" s="49">
        <v>184</v>
      </c>
      <c r="J128" s="292">
        <v>0.20100000000000001</v>
      </c>
      <c r="K128" s="292">
        <v>0.28399999999999997</v>
      </c>
      <c r="L128" s="292">
        <v>0.37</v>
      </c>
      <c r="M128" s="292">
        <v>0.65300000000000002</v>
      </c>
      <c r="N128" s="49">
        <v>20</v>
      </c>
      <c r="O128" s="49">
        <v>37</v>
      </c>
      <c r="P128" s="49">
        <v>5</v>
      </c>
      <c r="Q128" s="49">
        <v>1</v>
      </c>
      <c r="R128" s="49">
        <v>8</v>
      </c>
      <c r="S128" s="49">
        <v>26</v>
      </c>
      <c r="T128" s="49">
        <v>0</v>
      </c>
      <c r="U128" s="49">
        <v>0</v>
      </c>
      <c r="V128" s="49">
        <v>20</v>
      </c>
      <c r="W128" s="49">
        <v>76</v>
      </c>
      <c r="X128" s="49">
        <v>71</v>
      </c>
      <c r="Y128" s="49">
        <v>68</v>
      </c>
      <c r="Z128" s="49">
        <v>5</v>
      </c>
      <c r="AA128" s="49">
        <v>2</v>
      </c>
      <c r="AB128" s="49">
        <v>0</v>
      </c>
      <c r="AC128" s="49">
        <v>2</v>
      </c>
      <c r="AD128" s="49">
        <v>0</v>
      </c>
      <c r="AE128" s="293" t="s">
        <v>1326</v>
      </c>
      <c r="AF128" s="294"/>
      <c r="AG128" s="49">
        <v>0</v>
      </c>
      <c r="AH128" s="49">
        <v>56</v>
      </c>
      <c r="AI128" s="49">
        <v>0</v>
      </c>
      <c r="AJ128" s="49">
        <v>0</v>
      </c>
      <c r="AK128" s="49">
        <v>0</v>
      </c>
      <c r="AL128" s="49">
        <v>0</v>
      </c>
      <c r="AM128" s="49">
        <v>0</v>
      </c>
      <c r="AN128" s="49">
        <v>2</v>
      </c>
      <c r="AO128" s="294"/>
      <c r="AP128" s="330">
        <v>56</v>
      </c>
      <c r="AQ128" s="331">
        <v>0.17899999999999999</v>
      </c>
      <c r="AR128" s="331">
        <v>0.20699999999999999</v>
      </c>
      <c r="AS128" s="331">
        <v>0.42899999999999999</v>
      </c>
      <c r="AT128" s="331">
        <v>0.63500000000000001</v>
      </c>
      <c r="AU128" s="294"/>
      <c r="AV128" s="332">
        <v>128</v>
      </c>
      <c r="AW128" s="331">
        <v>0.21099999999999999</v>
      </c>
      <c r="AX128" s="331">
        <v>0.313</v>
      </c>
      <c r="AY128" s="331">
        <v>0.34399999999999997</v>
      </c>
      <c r="AZ128" s="331">
        <v>0.65700000000000003</v>
      </c>
    </row>
    <row r="129" spans="1:70" s="50" customFormat="1" ht="15.75" thickBot="1">
      <c r="A129" s="50" t="s">
        <v>122</v>
      </c>
      <c r="B129" s="50" t="s">
        <v>1327</v>
      </c>
      <c r="C129" s="49">
        <v>31</v>
      </c>
      <c r="D129" s="50" t="s">
        <v>116</v>
      </c>
      <c r="E129" s="50" t="s">
        <v>43</v>
      </c>
      <c r="F129" s="49" t="s">
        <v>10</v>
      </c>
      <c r="G129" s="49">
        <v>95</v>
      </c>
      <c r="H129" s="49">
        <v>373</v>
      </c>
      <c r="I129" s="49">
        <v>339</v>
      </c>
      <c r="J129" s="292">
        <v>0.27400000000000002</v>
      </c>
      <c r="K129" s="292">
        <v>0.32600000000000001</v>
      </c>
      <c r="L129" s="292">
        <v>0.375</v>
      </c>
      <c r="M129" s="292">
        <v>0.70099999999999996</v>
      </c>
      <c r="N129" s="49">
        <v>47</v>
      </c>
      <c r="O129" s="49">
        <v>93</v>
      </c>
      <c r="P129" s="49">
        <v>11</v>
      </c>
      <c r="Q129" s="49">
        <v>1</v>
      </c>
      <c r="R129" s="49">
        <v>7</v>
      </c>
      <c r="S129" s="49">
        <v>40</v>
      </c>
      <c r="T129" s="49">
        <v>15</v>
      </c>
      <c r="U129" s="49">
        <v>4</v>
      </c>
      <c r="V129" s="49">
        <v>24</v>
      </c>
      <c r="W129" s="49">
        <v>87</v>
      </c>
      <c r="X129" s="49">
        <v>73</v>
      </c>
      <c r="Y129" s="49">
        <v>127</v>
      </c>
      <c r="Z129" s="49">
        <v>13</v>
      </c>
      <c r="AA129" s="49">
        <v>4</v>
      </c>
      <c r="AB129" s="49">
        <v>2</v>
      </c>
      <c r="AC129" s="49">
        <v>4</v>
      </c>
      <c r="AD129" s="49">
        <v>1</v>
      </c>
      <c r="AE129" s="293" t="s">
        <v>1328</v>
      </c>
      <c r="AF129" s="294"/>
      <c r="AG129" s="49">
        <v>0</v>
      </c>
      <c r="AH129" s="49">
        <v>27</v>
      </c>
      <c r="AI129" s="49">
        <v>0</v>
      </c>
      <c r="AJ129" s="49">
        <v>0</v>
      </c>
      <c r="AK129" s="49">
        <v>1</v>
      </c>
      <c r="AL129" s="49">
        <v>66</v>
      </c>
      <c r="AM129" s="49">
        <v>1</v>
      </c>
      <c r="AN129" s="49">
        <v>0</v>
      </c>
      <c r="AO129" s="294"/>
      <c r="AP129" s="330">
        <v>92</v>
      </c>
      <c r="AQ129" s="331">
        <v>0.25</v>
      </c>
      <c r="AR129" s="331">
        <v>0.30399999999999999</v>
      </c>
      <c r="AS129" s="331">
        <v>0.35899999999999999</v>
      </c>
      <c r="AT129" s="331">
        <v>0.66300000000000003</v>
      </c>
      <c r="AU129" s="294"/>
      <c r="AV129" s="332">
        <v>247</v>
      </c>
      <c r="AW129" s="331">
        <v>0.28299999999999997</v>
      </c>
      <c r="AX129" s="331">
        <v>0.33500000000000002</v>
      </c>
      <c r="AY129" s="331">
        <v>0.38100000000000001</v>
      </c>
      <c r="AZ129" s="331">
        <v>0.71499999999999997</v>
      </c>
    </row>
    <row r="130" spans="1:70" s="50" customFormat="1" ht="15.75" thickBot="1">
      <c r="A130" s="50" t="s">
        <v>123</v>
      </c>
      <c r="B130" s="50" t="s">
        <v>1329</v>
      </c>
      <c r="C130" s="49">
        <v>31</v>
      </c>
      <c r="D130" s="50" t="s">
        <v>44</v>
      </c>
      <c r="E130" s="50" t="s">
        <v>34</v>
      </c>
      <c r="F130" s="49" t="s">
        <v>10</v>
      </c>
      <c r="G130" s="49">
        <v>113</v>
      </c>
      <c r="H130" s="49">
        <v>496</v>
      </c>
      <c r="I130" s="49">
        <v>415</v>
      </c>
      <c r="J130" s="292">
        <v>0.27</v>
      </c>
      <c r="K130" s="292">
        <v>0.38500000000000001</v>
      </c>
      <c r="L130" s="292">
        <v>0.55900000000000005</v>
      </c>
      <c r="M130" s="292">
        <v>0.94399999999999995</v>
      </c>
      <c r="N130" s="49">
        <v>65</v>
      </c>
      <c r="O130" s="49">
        <v>112</v>
      </c>
      <c r="P130" s="49">
        <v>21</v>
      </c>
      <c r="Q130" s="49">
        <v>0</v>
      </c>
      <c r="R130" s="49">
        <v>33</v>
      </c>
      <c r="S130" s="49">
        <v>78</v>
      </c>
      <c r="T130" s="49">
        <v>2</v>
      </c>
      <c r="U130" s="49">
        <v>2</v>
      </c>
      <c r="V130" s="49">
        <v>76</v>
      </c>
      <c r="W130" s="49">
        <v>111</v>
      </c>
      <c r="X130" s="49">
        <v>144</v>
      </c>
      <c r="Y130" s="49">
        <v>232</v>
      </c>
      <c r="Z130" s="49">
        <v>5</v>
      </c>
      <c r="AA130" s="49">
        <v>3</v>
      </c>
      <c r="AB130" s="49">
        <v>0</v>
      </c>
      <c r="AC130" s="49">
        <v>2</v>
      </c>
      <c r="AD130" s="49">
        <v>1</v>
      </c>
      <c r="AE130" s="293" t="s">
        <v>1330</v>
      </c>
      <c r="AF130" s="294"/>
      <c r="AG130" s="49">
        <v>0</v>
      </c>
      <c r="AH130" s="49">
        <v>0</v>
      </c>
      <c r="AI130" s="49">
        <v>0</v>
      </c>
      <c r="AJ130" s="49">
        <v>105</v>
      </c>
      <c r="AK130" s="49">
        <v>4</v>
      </c>
      <c r="AL130" s="49">
        <v>0</v>
      </c>
      <c r="AM130" s="49">
        <v>0</v>
      </c>
      <c r="AN130" s="49">
        <v>0</v>
      </c>
      <c r="AO130" s="294"/>
      <c r="AP130" s="330">
        <v>85</v>
      </c>
      <c r="AQ130" s="331">
        <v>0.27100000000000002</v>
      </c>
      <c r="AR130" s="331">
        <v>0.38</v>
      </c>
      <c r="AS130" s="331">
        <v>0.67100000000000004</v>
      </c>
      <c r="AT130" s="331">
        <v>1.0509999999999999</v>
      </c>
      <c r="AU130" s="294"/>
      <c r="AV130" s="332">
        <v>330</v>
      </c>
      <c r="AW130" s="331">
        <v>0.27</v>
      </c>
      <c r="AX130" s="331">
        <v>0.38600000000000001</v>
      </c>
      <c r="AY130" s="331">
        <v>0.53</v>
      </c>
      <c r="AZ130" s="331">
        <v>0.91700000000000004</v>
      </c>
    </row>
    <row r="131" spans="1:70" ht="15" customHeight="1">
      <c r="A131" s="233" t="s">
        <v>702</v>
      </c>
      <c r="B131" s="234"/>
      <c r="C131" s="241"/>
      <c r="D131" s="234"/>
      <c r="E131" s="234"/>
      <c r="F131" s="241"/>
      <c r="G131" s="241"/>
      <c r="H131" s="241"/>
      <c r="I131" s="241"/>
      <c r="J131" s="241"/>
      <c r="K131" s="241"/>
      <c r="L131" s="241"/>
      <c r="M131" s="241"/>
      <c r="N131" s="241"/>
      <c r="O131" s="241"/>
      <c r="P131" s="241"/>
      <c r="Q131" s="241"/>
      <c r="R131" s="241"/>
      <c r="S131" s="167"/>
      <c r="T131" s="167"/>
      <c r="U131" s="167"/>
      <c r="V131" s="167"/>
      <c r="W131" s="236"/>
      <c r="X131" s="241"/>
      <c r="Y131" s="241"/>
      <c r="Z131" s="241"/>
      <c r="AA131" s="241"/>
      <c r="AB131" s="241"/>
      <c r="AC131" s="241"/>
      <c r="AD131" s="236"/>
      <c r="AE131" s="164"/>
      <c r="AF131" s="241"/>
      <c r="AG131" s="241"/>
      <c r="AH131" s="241"/>
      <c r="AI131" s="241"/>
      <c r="AJ131" s="164"/>
      <c r="AK131" s="241"/>
      <c r="AL131" s="241"/>
      <c r="AM131" s="241"/>
      <c r="AN131" s="241"/>
      <c r="AO131" s="240"/>
      <c r="AP131" s="327"/>
      <c r="AQ131" s="327"/>
      <c r="AR131" s="327"/>
      <c r="AS131" s="327"/>
      <c r="AT131" s="327"/>
      <c r="AU131" s="333"/>
      <c r="AV131" s="327"/>
      <c r="AW131" s="328"/>
      <c r="AX131" s="328"/>
      <c r="AY131" s="329"/>
      <c r="AZ131" s="329"/>
      <c r="BA131" s="167"/>
      <c r="BB131" s="284"/>
      <c r="BC131" s="167"/>
      <c r="BD131" s="167"/>
      <c r="BE131" s="167"/>
      <c r="BF131" s="171"/>
      <c r="BG131" s="171"/>
      <c r="BH131" s="170"/>
      <c r="BI131" s="171"/>
      <c r="BJ131" s="171"/>
      <c r="BK131" s="169"/>
      <c r="BL131" s="169"/>
      <c r="BM131" s="132"/>
      <c r="BO131" s="132"/>
      <c r="BP131" s="132"/>
      <c r="BQ131" s="132"/>
      <c r="BR131" s="132"/>
    </row>
    <row r="132" spans="1:70" s="50" customFormat="1" ht="15.75" thickBot="1">
      <c r="A132" s="50" t="s">
        <v>125</v>
      </c>
      <c r="B132" s="50" t="s">
        <v>1331</v>
      </c>
      <c r="C132" s="49">
        <v>30</v>
      </c>
      <c r="D132" s="50" t="s">
        <v>53</v>
      </c>
      <c r="E132" s="50" t="s">
        <v>34</v>
      </c>
      <c r="F132" s="49" t="s">
        <v>37</v>
      </c>
      <c r="G132" s="49">
        <v>93</v>
      </c>
      <c r="H132" s="49">
        <v>295</v>
      </c>
      <c r="I132" s="49">
        <v>266</v>
      </c>
      <c r="J132" s="292">
        <v>0.17299999999999999</v>
      </c>
      <c r="K132" s="292">
        <v>0.245</v>
      </c>
      <c r="L132" s="292">
        <v>0.27800000000000002</v>
      </c>
      <c r="M132" s="292">
        <v>0.52300000000000002</v>
      </c>
      <c r="N132" s="49">
        <v>30</v>
      </c>
      <c r="O132" s="49">
        <v>46</v>
      </c>
      <c r="P132" s="49">
        <v>10</v>
      </c>
      <c r="Q132" s="49">
        <v>0</v>
      </c>
      <c r="R132" s="49">
        <v>6</v>
      </c>
      <c r="S132" s="49">
        <v>31</v>
      </c>
      <c r="T132" s="49">
        <v>4</v>
      </c>
      <c r="U132" s="49">
        <v>5</v>
      </c>
      <c r="V132" s="49">
        <v>21</v>
      </c>
      <c r="W132" s="49">
        <v>109</v>
      </c>
      <c r="X132" s="49">
        <v>43</v>
      </c>
      <c r="Y132" s="49">
        <v>74</v>
      </c>
      <c r="Z132" s="49">
        <v>2</v>
      </c>
      <c r="AA132" s="49">
        <v>5</v>
      </c>
      <c r="AB132" s="49">
        <v>1</v>
      </c>
      <c r="AC132" s="49">
        <v>2</v>
      </c>
      <c r="AD132" s="49">
        <v>1</v>
      </c>
      <c r="AE132" s="293" t="s">
        <v>1332</v>
      </c>
      <c r="AF132" s="294"/>
      <c r="AG132" s="49">
        <v>0</v>
      </c>
      <c r="AH132" s="49">
        <v>2</v>
      </c>
      <c r="AI132" s="49">
        <v>78</v>
      </c>
      <c r="AJ132" s="49">
        <v>4</v>
      </c>
      <c r="AK132" s="49">
        <v>4</v>
      </c>
      <c r="AL132" s="49">
        <v>0</v>
      </c>
      <c r="AM132" s="49">
        <v>0</v>
      </c>
      <c r="AN132" s="49">
        <v>0</v>
      </c>
      <c r="AO132" s="294"/>
      <c r="AP132" s="330">
        <v>98</v>
      </c>
      <c r="AQ132" s="331">
        <v>0.17299999999999999</v>
      </c>
      <c r="AR132" s="331">
        <v>0.23400000000000001</v>
      </c>
      <c r="AS132" s="331">
        <v>0.26500000000000001</v>
      </c>
      <c r="AT132" s="331">
        <v>0.499</v>
      </c>
      <c r="AU132" s="294"/>
      <c r="AV132" s="332">
        <v>168</v>
      </c>
      <c r="AW132" s="331">
        <v>0.17299999999999999</v>
      </c>
      <c r="AX132" s="331">
        <v>0.251</v>
      </c>
      <c r="AY132" s="331">
        <v>0.28599999999999998</v>
      </c>
      <c r="AZ132" s="331">
        <v>0.53700000000000003</v>
      </c>
    </row>
    <row r="133" spans="1:70" s="50" customFormat="1" ht="15.75" thickBot="1">
      <c r="A133" s="50" t="s">
        <v>126</v>
      </c>
      <c r="B133" s="50" t="s">
        <v>1333</v>
      </c>
      <c r="C133" s="49">
        <v>31</v>
      </c>
      <c r="D133" s="50" t="s">
        <v>51</v>
      </c>
      <c r="E133" s="50" t="s">
        <v>43</v>
      </c>
      <c r="F133" s="49" t="s">
        <v>37</v>
      </c>
      <c r="G133" s="49">
        <v>118</v>
      </c>
      <c r="H133" s="49">
        <v>491</v>
      </c>
      <c r="I133" s="49">
        <v>420</v>
      </c>
      <c r="J133" s="292">
        <v>0.26400000000000001</v>
      </c>
      <c r="K133" s="292">
        <v>0.36299999999999999</v>
      </c>
      <c r="L133" s="292">
        <v>0.48799999999999999</v>
      </c>
      <c r="M133" s="292">
        <v>0.85099999999999998</v>
      </c>
      <c r="N133" s="49">
        <v>68</v>
      </c>
      <c r="O133" s="49">
        <v>111</v>
      </c>
      <c r="P133" s="49">
        <v>22</v>
      </c>
      <c r="Q133" s="49">
        <v>9</v>
      </c>
      <c r="R133" s="49">
        <v>18</v>
      </c>
      <c r="S133" s="49">
        <v>64</v>
      </c>
      <c r="T133" s="49">
        <v>7</v>
      </c>
      <c r="U133" s="49">
        <v>3</v>
      </c>
      <c r="V133" s="49">
        <v>63</v>
      </c>
      <c r="W133" s="49">
        <v>101</v>
      </c>
      <c r="X133" s="49">
        <v>122</v>
      </c>
      <c r="Y133" s="49">
        <v>205</v>
      </c>
      <c r="Z133" s="49">
        <v>10</v>
      </c>
      <c r="AA133" s="49">
        <v>4</v>
      </c>
      <c r="AB133" s="49">
        <v>0</v>
      </c>
      <c r="AC133" s="49">
        <v>4</v>
      </c>
      <c r="AD133" s="49">
        <v>6</v>
      </c>
      <c r="AE133" s="293" t="s">
        <v>912</v>
      </c>
      <c r="AF133" s="294"/>
      <c r="AG133" s="49">
        <v>0</v>
      </c>
      <c r="AH133" s="49">
        <v>0</v>
      </c>
      <c r="AI133" s="49">
        <v>0</v>
      </c>
      <c r="AJ133" s="49">
        <v>0</v>
      </c>
      <c r="AK133" s="49">
        <v>0</v>
      </c>
      <c r="AL133" s="49">
        <v>0</v>
      </c>
      <c r="AM133" s="49">
        <v>109</v>
      </c>
      <c r="AN133" s="49">
        <v>0</v>
      </c>
      <c r="AO133" s="294"/>
      <c r="AP133" s="330">
        <v>107</v>
      </c>
      <c r="AQ133" s="331">
        <v>0.252</v>
      </c>
      <c r="AR133" s="331">
        <v>0.33300000000000002</v>
      </c>
      <c r="AS133" s="331">
        <v>0.42099999999999999</v>
      </c>
      <c r="AT133" s="331">
        <v>0.754</v>
      </c>
      <c r="AU133" s="294"/>
      <c r="AV133" s="332">
        <v>313</v>
      </c>
      <c r="AW133" s="331">
        <v>0.26800000000000002</v>
      </c>
      <c r="AX133" s="331">
        <v>0.372</v>
      </c>
      <c r="AY133" s="331">
        <v>0.51100000000000001</v>
      </c>
      <c r="AZ133" s="331">
        <v>0.88300000000000001</v>
      </c>
    </row>
    <row r="134" spans="1:70" s="50" customFormat="1" ht="15.75" thickBot="1">
      <c r="A134" s="50" t="s">
        <v>127</v>
      </c>
      <c r="B134" s="50" t="s">
        <v>1334</v>
      </c>
      <c r="C134" s="49">
        <v>35</v>
      </c>
      <c r="D134" s="50" t="s">
        <v>70</v>
      </c>
      <c r="E134" s="50" t="s">
        <v>43</v>
      </c>
      <c r="F134" s="49" t="s">
        <v>35</v>
      </c>
      <c r="G134" s="49">
        <v>71</v>
      </c>
      <c r="H134" s="49">
        <v>252</v>
      </c>
      <c r="I134" s="49">
        <v>231</v>
      </c>
      <c r="J134" s="292">
        <v>0.24199999999999999</v>
      </c>
      <c r="K134" s="292">
        <v>0.28699999999999998</v>
      </c>
      <c r="L134" s="292">
        <v>0.35499999999999998</v>
      </c>
      <c r="M134" s="292">
        <v>0.64200000000000002</v>
      </c>
      <c r="N134" s="49">
        <v>14</v>
      </c>
      <c r="O134" s="49">
        <v>56</v>
      </c>
      <c r="P134" s="49">
        <v>17</v>
      </c>
      <c r="Q134" s="49">
        <v>0</v>
      </c>
      <c r="R134" s="49">
        <v>3</v>
      </c>
      <c r="S134" s="49">
        <v>30</v>
      </c>
      <c r="T134" s="49">
        <v>0</v>
      </c>
      <c r="U134" s="49">
        <v>1</v>
      </c>
      <c r="V134" s="49">
        <v>16</v>
      </c>
      <c r="W134" s="49">
        <v>43</v>
      </c>
      <c r="X134" s="49">
        <v>69</v>
      </c>
      <c r="Y134" s="49">
        <v>82</v>
      </c>
      <c r="Z134" s="49">
        <v>7</v>
      </c>
      <c r="AA134" s="49">
        <v>0</v>
      </c>
      <c r="AB134" s="49">
        <v>0</v>
      </c>
      <c r="AC134" s="49">
        <v>4</v>
      </c>
      <c r="AD134" s="49">
        <v>1</v>
      </c>
      <c r="AE134" s="293" t="s">
        <v>898</v>
      </c>
      <c r="AF134" s="294"/>
      <c r="AG134" s="49">
        <v>0</v>
      </c>
      <c r="AH134" s="49">
        <v>60</v>
      </c>
      <c r="AI134" s="49">
        <v>0</v>
      </c>
      <c r="AJ134" s="49">
        <v>0</v>
      </c>
      <c r="AK134" s="49">
        <v>0</v>
      </c>
      <c r="AL134" s="49">
        <v>0</v>
      </c>
      <c r="AM134" s="49">
        <v>0</v>
      </c>
      <c r="AN134" s="49">
        <v>0</v>
      </c>
      <c r="AO134" s="294"/>
      <c r="AP134" s="330">
        <v>47</v>
      </c>
      <c r="AQ134" s="331">
        <v>0.191</v>
      </c>
      <c r="AR134" s="331">
        <v>0.24</v>
      </c>
      <c r="AS134" s="331">
        <v>0.21299999999999999</v>
      </c>
      <c r="AT134" s="331">
        <v>0.45300000000000001</v>
      </c>
      <c r="AU134" s="294"/>
      <c r="AV134" s="332">
        <v>184</v>
      </c>
      <c r="AW134" s="331">
        <v>0.255</v>
      </c>
      <c r="AX134" s="331">
        <v>0.29899999999999999</v>
      </c>
      <c r="AY134" s="331">
        <v>0.39100000000000001</v>
      </c>
      <c r="AZ134" s="331">
        <v>0.69</v>
      </c>
    </row>
    <row r="135" spans="1:70" s="50" customFormat="1" ht="15.75" thickBot="1">
      <c r="A135" s="50" t="s">
        <v>203</v>
      </c>
      <c r="B135" s="50" t="s">
        <v>1335</v>
      </c>
      <c r="C135" s="49">
        <v>33</v>
      </c>
      <c r="D135" s="50" t="s">
        <v>53</v>
      </c>
      <c r="E135" s="50" t="s">
        <v>43</v>
      </c>
      <c r="F135" s="49" t="s">
        <v>10</v>
      </c>
      <c r="G135" s="49">
        <v>91</v>
      </c>
      <c r="H135" s="49">
        <v>334</v>
      </c>
      <c r="I135" s="49">
        <v>305</v>
      </c>
      <c r="J135" s="292">
        <v>0.315</v>
      </c>
      <c r="K135" s="292">
        <v>0.36799999999999999</v>
      </c>
      <c r="L135" s="292">
        <v>0.47499999999999998</v>
      </c>
      <c r="M135" s="292">
        <v>0.84399999999999997</v>
      </c>
      <c r="N135" s="49">
        <v>40</v>
      </c>
      <c r="O135" s="49">
        <v>96</v>
      </c>
      <c r="P135" s="49">
        <v>16</v>
      </c>
      <c r="Q135" s="49">
        <v>3</v>
      </c>
      <c r="R135" s="49">
        <v>9</v>
      </c>
      <c r="S135" s="49">
        <v>41</v>
      </c>
      <c r="T135" s="49">
        <v>12</v>
      </c>
      <c r="U135" s="49">
        <v>5</v>
      </c>
      <c r="V135" s="49">
        <v>22</v>
      </c>
      <c r="W135" s="49">
        <v>68</v>
      </c>
      <c r="X135" s="49">
        <v>119</v>
      </c>
      <c r="Y135" s="49">
        <v>145</v>
      </c>
      <c r="Z135" s="49">
        <v>8</v>
      </c>
      <c r="AA135" s="49">
        <v>5</v>
      </c>
      <c r="AB135" s="49">
        <v>0</v>
      </c>
      <c r="AC135" s="49">
        <v>2</v>
      </c>
      <c r="AD135" s="49">
        <v>0</v>
      </c>
      <c r="AE135" s="293" t="s">
        <v>1336</v>
      </c>
      <c r="AF135" s="294"/>
      <c r="AG135" s="49">
        <v>0</v>
      </c>
      <c r="AH135" s="49">
        <v>4</v>
      </c>
      <c r="AI135" s="49">
        <v>15</v>
      </c>
      <c r="AJ135" s="49">
        <v>0</v>
      </c>
      <c r="AK135" s="49">
        <v>0</v>
      </c>
      <c r="AL135" s="49">
        <v>62</v>
      </c>
      <c r="AM135" s="49">
        <v>0</v>
      </c>
      <c r="AN135" s="49">
        <v>3</v>
      </c>
      <c r="AO135" s="294"/>
      <c r="AP135" s="330">
        <v>90</v>
      </c>
      <c r="AQ135" s="331">
        <v>0.32200000000000001</v>
      </c>
      <c r="AR135" s="331">
        <v>0.39</v>
      </c>
      <c r="AS135" s="331">
        <v>0.51100000000000001</v>
      </c>
      <c r="AT135" s="331">
        <v>0.90100000000000002</v>
      </c>
      <c r="AU135" s="294"/>
      <c r="AV135" s="332">
        <v>215</v>
      </c>
      <c r="AW135" s="331">
        <v>0.312</v>
      </c>
      <c r="AX135" s="331">
        <v>0.35899999999999999</v>
      </c>
      <c r="AY135" s="331">
        <v>0.46</v>
      </c>
      <c r="AZ135" s="331">
        <v>0.81899999999999995</v>
      </c>
    </row>
    <row r="136" spans="1:70" s="50" customFormat="1" ht="15.75" thickBot="1">
      <c r="A136" s="50" t="s">
        <v>745</v>
      </c>
      <c r="B136" s="50" t="s">
        <v>1337</v>
      </c>
      <c r="C136" s="49">
        <v>23</v>
      </c>
      <c r="D136" s="50" t="s">
        <v>84</v>
      </c>
      <c r="E136" s="50" t="s">
        <v>34</v>
      </c>
      <c r="F136" s="49" t="s">
        <v>37</v>
      </c>
      <c r="G136" s="49">
        <v>159</v>
      </c>
      <c r="H136" s="49">
        <v>723</v>
      </c>
      <c r="I136" s="49">
        <v>651</v>
      </c>
      <c r="J136" s="292">
        <v>0.27300000000000002</v>
      </c>
      <c r="K136" s="292">
        <v>0.33700000000000002</v>
      </c>
      <c r="L136" s="292">
        <v>0.505</v>
      </c>
      <c r="M136" s="292">
        <v>0.84199999999999997</v>
      </c>
      <c r="N136" s="49">
        <v>99</v>
      </c>
      <c r="O136" s="49">
        <v>178</v>
      </c>
      <c r="P136" s="49">
        <v>44</v>
      </c>
      <c r="Q136" s="49">
        <v>4</v>
      </c>
      <c r="R136" s="49">
        <v>33</v>
      </c>
      <c r="S136" s="49">
        <v>89</v>
      </c>
      <c r="T136" s="49">
        <v>15</v>
      </c>
      <c r="U136" s="49">
        <v>3</v>
      </c>
      <c r="V136" s="49">
        <v>60</v>
      </c>
      <c r="W136" s="49">
        <v>93</v>
      </c>
      <c r="X136" s="49">
        <v>116</v>
      </c>
      <c r="Y136" s="49">
        <v>329</v>
      </c>
      <c r="Z136" s="49">
        <v>11</v>
      </c>
      <c r="AA136" s="49">
        <v>4</v>
      </c>
      <c r="AB136" s="49">
        <v>5</v>
      </c>
      <c r="AC136" s="49">
        <v>3</v>
      </c>
      <c r="AD136" s="49">
        <v>6</v>
      </c>
      <c r="AE136" s="293" t="s">
        <v>913</v>
      </c>
      <c r="AF136" s="294"/>
      <c r="AG136" s="49">
        <v>0</v>
      </c>
      <c r="AH136" s="49">
        <v>0</v>
      </c>
      <c r="AI136" s="49">
        <v>0</v>
      </c>
      <c r="AJ136" s="49">
        <v>0</v>
      </c>
      <c r="AK136" s="49">
        <v>158</v>
      </c>
      <c r="AL136" s="49">
        <v>0</v>
      </c>
      <c r="AM136" s="49">
        <v>0</v>
      </c>
      <c r="AN136" s="49">
        <v>0</v>
      </c>
      <c r="AO136" s="294"/>
      <c r="AP136" s="330">
        <v>223</v>
      </c>
      <c r="AQ136" s="331">
        <v>0.30499999999999999</v>
      </c>
      <c r="AR136" s="331">
        <v>0.36199999999999999</v>
      </c>
      <c r="AS136" s="331">
        <v>0.52900000000000003</v>
      </c>
      <c r="AT136" s="331">
        <v>0.89100000000000001</v>
      </c>
      <c r="AU136" s="294"/>
      <c r="AV136" s="332">
        <v>428</v>
      </c>
      <c r="AW136" s="331">
        <v>0.25700000000000001</v>
      </c>
      <c r="AX136" s="331">
        <v>0.32400000000000001</v>
      </c>
      <c r="AY136" s="331">
        <v>0.49299999999999999</v>
      </c>
      <c r="AZ136" s="331">
        <v>0.81699999999999995</v>
      </c>
    </row>
    <row r="137" spans="1:70" s="50" customFormat="1" ht="15.75" thickBot="1">
      <c r="A137" s="50" t="s">
        <v>204</v>
      </c>
      <c r="B137" s="50" t="s">
        <v>1338</v>
      </c>
      <c r="C137" s="49">
        <v>34</v>
      </c>
      <c r="D137" s="50" t="s">
        <v>44</v>
      </c>
      <c r="E137" s="50" t="s">
        <v>34</v>
      </c>
      <c r="F137" s="49" t="s">
        <v>10</v>
      </c>
      <c r="G137" s="49">
        <v>91</v>
      </c>
      <c r="H137" s="49">
        <v>365</v>
      </c>
      <c r="I137" s="49">
        <v>307</v>
      </c>
      <c r="J137" s="292">
        <v>0.221</v>
      </c>
      <c r="K137" s="292">
        <v>0.34300000000000003</v>
      </c>
      <c r="L137" s="292">
        <v>0.38800000000000001</v>
      </c>
      <c r="M137" s="292">
        <v>0.73099999999999998</v>
      </c>
      <c r="N137" s="49">
        <v>49</v>
      </c>
      <c r="O137" s="49">
        <v>68</v>
      </c>
      <c r="P137" s="49">
        <v>12</v>
      </c>
      <c r="Q137" s="49">
        <v>0</v>
      </c>
      <c r="R137" s="49">
        <v>13</v>
      </c>
      <c r="S137" s="49">
        <v>35</v>
      </c>
      <c r="T137" s="49">
        <v>1</v>
      </c>
      <c r="U137" s="49">
        <v>2</v>
      </c>
      <c r="V137" s="49">
        <v>50</v>
      </c>
      <c r="W137" s="49">
        <v>83</v>
      </c>
      <c r="X137" s="49">
        <v>92</v>
      </c>
      <c r="Y137" s="49">
        <v>119</v>
      </c>
      <c r="Z137" s="49">
        <v>13</v>
      </c>
      <c r="AA137" s="49">
        <v>7</v>
      </c>
      <c r="AB137" s="49">
        <v>1</v>
      </c>
      <c r="AC137" s="49">
        <v>0</v>
      </c>
      <c r="AD137" s="49">
        <v>0</v>
      </c>
      <c r="AE137" s="293" t="s">
        <v>1339</v>
      </c>
      <c r="AF137" s="294"/>
      <c r="AG137" s="49">
        <v>83</v>
      </c>
      <c r="AH137" s="49">
        <v>0</v>
      </c>
      <c r="AI137" s="49">
        <v>0</v>
      </c>
      <c r="AJ137" s="49">
        <v>10</v>
      </c>
      <c r="AK137" s="49">
        <v>0</v>
      </c>
      <c r="AL137" s="49">
        <v>0</v>
      </c>
      <c r="AM137" s="49">
        <v>0</v>
      </c>
      <c r="AN137" s="49">
        <v>0</v>
      </c>
      <c r="AO137" s="294"/>
      <c r="AP137" s="330">
        <v>65</v>
      </c>
      <c r="AQ137" s="331">
        <v>0.154</v>
      </c>
      <c r="AR137" s="331">
        <v>0.30399999999999999</v>
      </c>
      <c r="AS137" s="331">
        <v>0.27700000000000002</v>
      </c>
      <c r="AT137" s="331">
        <v>0.58099999999999996</v>
      </c>
      <c r="AU137" s="294"/>
      <c r="AV137" s="332">
        <v>242</v>
      </c>
      <c r="AW137" s="331">
        <v>0.24</v>
      </c>
      <c r="AX137" s="331">
        <v>0.35399999999999998</v>
      </c>
      <c r="AY137" s="331">
        <v>0.41699999999999998</v>
      </c>
      <c r="AZ137" s="331">
        <v>0.77200000000000002</v>
      </c>
    </row>
    <row r="138" spans="1:70" s="49" customFormat="1" ht="15.75" thickBot="1">
      <c r="A138" s="48" t="s">
        <v>1737</v>
      </c>
      <c r="B138" s="49" t="s">
        <v>1738</v>
      </c>
      <c r="C138" s="49">
        <v>25</v>
      </c>
      <c r="D138" s="49" t="s">
        <v>59</v>
      </c>
      <c r="E138" s="49" t="s">
        <v>34</v>
      </c>
      <c r="F138" s="49" t="s">
        <v>37</v>
      </c>
      <c r="G138" s="49">
        <v>141</v>
      </c>
      <c r="H138" s="49">
        <v>534</v>
      </c>
      <c r="I138" s="49">
        <v>484</v>
      </c>
      <c r="J138" s="292">
        <v>0.26700000000000002</v>
      </c>
      <c r="K138" s="292">
        <v>0.31900000000000001</v>
      </c>
      <c r="L138" s="292">
        <v>0.41299999999999998</v>
      </c>
      <c r="M138" s="292">
        <v>0.73199999999999998</v>
      </c>
      <c r="N138" s="49">
        <v>63</v>
      </c>
      <c r="O138" s="49">
        <v>129</v>
      </c>
      <c r="P138" s="49">
        <v>19</v>
      </c>
      <c r="Q138" s="49">
        <v>8</v>
      </c>
      <c r="R138" s="49">
        <v>12</v>
      </c>
      <c r="S138" s="49">
        <v>59</v>
      </c>
      <c r="T138" s="49">
        <v>8</v>
      </c>
      <c r="U138" s="49">
        <v>9</v>
      </c>
      <c r="V138" s="49">
        <v>35</v>
      </c>
      <c r="W138" s="49">
        <v>111</v>
      </c>
      <c r="X138" s="49">
        <v>96</v>
      </c>
      <c r="Y138" s="49">
        <v>200</v>
      </c>
      <c r="Z138" s="49">
        <v>10</v>
      </c>
      <c r="AA138" s="49">
        <v>4</v>
      </c>
      <c r="AB138" s="49">
        <v>7</v>
      </c>
      <c r="AC138" s="49">
        <v>4</v>
      </c>
      <c r="AD138" s="49">
        <v>2</v>
      </c>
      <c r="AE138" s="293" t="s">
        <v>1739</v>
      </c>
      <c r="AF138" s="294"/>
      <c r="AG138" s="49">
        <v>0</v>
      </c>
      <c r="AH138" s="49">
        <v>0</v>
      </c>
      <c r="AI138" s="49">
        <v>78</v>
      </c>
      <c r="AJ138" s="49">
        <v>52</v>
      </c>
      <c r="AK138" s="49">
        <v>4</v>
      </c>
      <c r="AL138" s="49">
        <v>0</v>
      </c>
      <c r="AM138" s="49">
        <v>0</v>
      </c>
      <c r="AN138" s="49">
        <v>1</v>
      </c>
      <c r="AO138" s="294"/>
      <c r="AP138" s="330">
        <v>117</v>
      </c>
      <c r="AQ138" s="331">
        <v>0.248</v>
      </c>
      <c r="AR138" s="331">
        <v>0.28299999999999997</v>
      </c>
      <c r="AS138" s="331">
        <v>0.376</v>
      </c>
      <c r="AT138" s="331">
        <v>0.66</v>
      </c>
      <c r="AU138" s="294"/>
      <c r="AV138" s="332">
        <v>367</v>
      </c>
      <c r="AW138" s="331">
        <v>0.27200000000000002</v>
      </c>
      <c r="AX138" s="331">
        <v>0.33</v>
      </c>
      <c r="AY138" s="331">
        <v>0.42499999999999999</v>
      </c>
      <c r="AZ138" s="331">
        <v>0.755</v>
      </c>
    </row>
    <row r="139" spans="1:70" s="50" customFormat="1" ht="15.75" thickBot="1">
      <c r="A139" s="50" t="s">
        <v>760</v>
      </c>
      <c r="B139" s="50" t="s">
        <v>1340</v>
      </c>
      <c r="C139" s="49">
        <v>24</v>
      </c>
      <c r="D139" s="50" t="s">
        <v>97</v>
      </c>
      <c r="E139" s="50" t="s">
        <v>43</v>
      </c>
      <c r="F139" s="49" t="s">
        <v>35</v>
      </c>
      <c r="G139" s="49">
        <v>129</v>
      </c>
      <c r="H139" s="49">
        <v>486</v>
      </c>
      <c r="I139" s="49">
        <v>422</v>
      </c>
      <c r="J139" s="292">
        <v>0.21099999999999999</v>
      </c>
      <c r="K139" s="292">
        <v>0.315</v>
      </c>
      <c r="L139" s="292">
        <v>0.46700000000000003</v>
      </c>
      <c r="M139" s="292">
        <v>0.78200000000000003</v>
      </c>
      <c r="N139" s="49">
        <v>67</v>
      </c>
      <c r="O139" s="49">
        <v>89</v>
      </c>
      <c r="P139" s="49">
        <v>16</v>
      </c>
      <c r="Q139" s="49">
        <v>1</v>
      </c>
      <c r="R139" s="49">
        <v>30</v>
      </c>
      <c r="S139" s="49">
        <v>59</v>
      </c>
      <c r="T139" s="49">
        <v>1</v>
      </c>
      <c r="U139" s="49">
        <v>1</v>
      </c>
      <c r="V139" s="49">
        <v>59</v>
      </c>
      <c r="W139" s="49">
        <v>150</v>
      </c>
      <c r="X139" s="49">
        <v>99</v>
      </c>
      <c r="Y139" s="49">
        <v>197</v>
      </c>
      <c r="Z139" s="49">
        <v>6</v>
      </c>
      <c r="AA139" s="49">
        <v>5</v>
      </c>
      <c r="AB139" s="49">
        <v>0</v>
      </c>
      <c r="AC139" s="49">
        <v>0</v>
      </c>
      <c r="AD139" s="49">
        <v>1</v>
      </c>
      <c r="AE139" s="293" t="s">
        <v>1341</v>
      </c>
      <c r="AF139" s="294"/>
      <c r="AG139" s="49">
        <v>4</v>
      </c>
      <c r="AH139" s="49">
        <v>1</v>
      </c>
      <c r="AI139" s="49">
        <v>0</v>
      </c>
      <c r="AJ139" s="49">
        <v>0</v>
      </c>
      <c r="AK139" s="49">
        <v>0</v>
      </c>
      <c r="AL139" s="49">
        <v>110</v>
      </c>
      <c r="AM139" s="49">
        <v>0</v>
      </c>
      <c r="AN139" s="49">
        <v>0</v>
      </c>
      <c r="AO139" s="294"/>
      <c r="AP139" s="330">
        <v>82</v>
      </c>
      <c r="AQ139" s="331">
        <v>0.17100000000000001</v>
      </c>
      <c r="AR139" s="331">
        <v>0.30599999999999999</v>
      </c>
      <c r="AS139" s="331">
        <v>0.34100000000000003</v>
      </c>
      <c r="AT139" s="331">
        <v>0.64800000000000002</v>
      </c>
      <c r="AU139" s="294"/>
      <c r="AV139" s="332">
        <v>340</v>
      </c>
      <c r="AW139" s="331">
        <v>0.221</v>
      </c>
      <c r="AX139" s="331">
        <v>0.317</v>
      </c>
      <c r="AY139" s="331">
        <v>0.497</v>
      </c>
      <c r="AZ139" s="331">
        <v>0.81399999999999995</v>
      </c>
    </row>
    <row r="140" spans="1:70" s="50" customFormat="1" ht="15.75" thickBot="1">
      <c r="A140" s="50" t="s">
        <v>712</v>
      </c>
      <c r="B140" s="50" t="s">
        <v>1342</v>
      </c>
      <c r="C140" s="49">
        <v>26</v>
      </c>
      <c r="D140" s="50" t="s">
        <v>132</v>
      </c>
      <c r="E140" s="50" t="s">
        <v>43</v>
      </c>
      <c r="F140" s="49" t="s">
        <v>35</v>
      </c>
      <c r="G140" s="49">
        <v>129</v>
      </c>
      <c r="H140" s="49">
        <v>486</v>
      </c>
      <c r="I140" s="49">
        <v>444</v>
      </c>
      <c r="J140" s="292">
        <v>0.26400000000000001</v>
      </c>
      <c r="K140" s="292">
        <v>0.32200000000000001</v>
      </c>
      <c r="L140" s="292">
        <v>0.40100000000000002</v>
      </c>
      <c r="M140" s="292">
        <v>0.72299999999999998</v>
      </c>
      <c r="N140" s="49">
        <v>57</v>
      </c>
      <c r="O140" s="49">
        <v>117</v>
      </c>
      <c r="P140" s="49">
        <v>18</v>
      </c>
      <c r="Q140" s="49">
        <v>2</v>
      </c>
      <c r="R140" s="49">
        <v>13</v>
      </c>
      <c r="S140" s="49">
        <v>46</v>
      </c>
      <c r="T140" s="49">
        <v>11</v>
      </c>
      <c r="U140" s="49">
        <v>3</v>
      </c>
      <c r="V140" s="49">
        <v>34</v>
      </c>
      <c r="W140" s="49">
        <v>128</v>
      </c>
      <c r="X140" s="49">
        <v>93</v>
      </c>
      <c r="Y140" s="49">
        <v>178</v>
      </c>
      <c r="Z140" s="49">
        <v>2</v>
      </c>
      <c r="AA140" s="49">
        <v>5</v>
      </c>
      <c r="AB140" s="49">
        <v>2</v>
      </c>
      <c r="AC140" s="49">
        <v>1</v>
      </c>
      <c r="AD140" s="49">
        <v>1</v>
      </c>
      <c r="AE140" s="293" t="s">
        <v>1343</v>
      </c>
      <c r="AF140" s="294"/>
      <c r="AG140" s="49">
        <v>0</v>
      </c>
      <c r="AH140" s="49">
        <v>0</v>
      </c>
      <c r="AI140" s="49">
        <v>7</v>
      </c>
      <c r="AJ140" s="49">
        <v>96</v>
      </c>
      <c r="AK140" s="49">
        <v>0</v>
      </c>
      <c r="AL140" s="49">
        <v>32</v>
      </c>
      <c r="AM140" s="49">
        <v>0</v>
      </c>
      <c r="AN140" s="49">
        <v>0</v>
      </c>
      <c r="AO140" s="294"/>
      <c r="AP140" s="330">
        <v>122</v>
      </c>
      <c r="AQ140" s="331">
        <v>0.19700000000000001</v>
      </c>
      <c r="AR140" s="331">
        <v>0.23300000000000001</v>
      </c>
      <c r="AS140" s="331">
        <v>0.254</v>
      </c>
      <c r="AT140" s="331">
        <v>0.48699999999999999</v>
      </c>
      <c r="AU140" s="294"/>
      <c r="AV140" s="332">
        <v>322</v>
      </c>
      <c r="AW140" s="331">
        <v>0.28899999999999998</v>
      </c>
      <c r="AX140" s="331">
        <v>0.35499999999999998</v>
      </c>
      <c r="AY140" s="331">
        <v>0.45700000000000002</v>
      </c>
      <c r="AZ140" s="331">
        <v>0.81100000000000005</v>
      </c>
    </row>
    <row r="141" spans="1:70" s="50" customFormat="1" ht="15.75" thickBot="1">
      <c r="A141" s="50" t="s">
        <v>738</v>
      </c>
      <c r="B141" s="50" t="s">
        <v>1344</v>
      </c>
      <c r="C141" s="49">
        <v>26</v>
      </c>
      <c r="D141" s="50" t="s">
        <v>69</v>
      </c>
      <c r="E141" s="50" t="s">
        <v>43</v>
      </c>
      <c r="F141" s="49" t="s">
        <v>10</v>
      </c>
      <c r="G141" s="49">
        <v>118</v>
      </c>
      <c r="H141" s="49">
        <v>432</v>
      </c>
      <c r="I141" s="49">
        <v>399</v>
      </c>
      <c r="J141" s="292">
        <v>0.27100000000000002</v>
      </c>
      <c r="K141" s="292">
        <v>0.32</v>
      </c>
      <c r="L141" s="292">
        <v>0.48599999999999999</v>
      </c>
      <c r="M141" s="292">
        <v>0.80600000000000005</v>
      </c>
      <c r="N141" s="49">
        <v>55</v>
      </c>
      <c r="O141" s="49">
        <v>108</v>
      </c>
      <c r="P141" s="49">
        <v>23</v>
      </c>
      <c r="Q141" s="49">
        <v>3</v>
      </c>
      <c r="R141" s="49">
        <v>19</v>
      </c>
      <c r="S141" s="49">
        <v>53</v>
      </c>
      <c r="T141" s="49">
        <v>17</v>
      </c>
      <c r="U141" s="49">
        <v>7</v>
      </c>
      <c r="V141" s="49">
        <v>29</v>
      </c>
      <c r="W141" s="49">
        <v>137</v>
      </c>
      <c r="X141" s="49">
        <v>105</v>
      </c>
      <c r="Y141" s="49">
        <v>194</v>
      </c>
      <c r="Z141" s="49">
        <v>3</v>
      </c>
      <c r="AA141" s="49">
        <v>1</v>
      </c>
      <c r="AB141" s="49">
        <v>1</v>
      </c>
      <c r="AC141" s="49">
        <v>2</v>
      </c>
      <c r="AD141" s="49">
        <v>3</v>
      </c>
      <c r="AE141" s="293" t="s">
        <v>1345</v>
      </c>
      <c r="AF141" s="294"/>
      <c r="AG141" s="49">
        <v>0</v>
      </c>
      <c r="AH141" s="49">
        <v>0</v>
      </c>
      <c r="AI141" s="49">
        <v>0</v>
      </c>
      <c r="AJ141" s="49">
        <v>0</v>
      </c>
      <c r="AK141" s="49">
        <v>0</v>
      </c>
      <c r="AL141" s="49">
        <v>0</v>
      </c>
      <c r="AM141" s="49">
        <v>111</v>
      </c>
      <c r="AN141" s="49">
        <v>2</v>
      </c>
      <c r="AO141" s="294"/>
      <c r="AP141" s="330">
        <v>91</v>
      </c>
      <c r="AQ141" s="331">
        <v>0.308</v>
      </c>
      <c r="AR141" s="331">
        <v>0.34399999999999997</v>
      </c>
      <c r="AS141" s="331">
        <v>0.505</v>
      </c>
      <c r="AT141" s="331">
        <v>0.84899999999999998</v>
      </c>
      <c r="AU141" s="294"/>
      <c r="AV141" s="332">
        <v>308</v>
      </c>
      <c r="AW141" s="331">
        <v>0.26</v>
      </c>
      <c r="AX141" s="331">
        <v>0.313</v>
      </c>
      <c r="AY141" s="331">
        <v>0.48099999999999998</v>
      </c>
      <c r="AZ141" s="331">
        <v>0.79400000000000004</v>
      </c>
    </row>
    <row r="142" spans="1:70" ht="15" customHeight="1">
      <c r="A142" s="102"/>
      <c r="B142" s="135"/>
      <c r="C142" s="135"/>
      <c r="D142" s="135"/>
      <c r="E142" s="135"/>
      <c r="F142" s="135"/>
      <c r="G142" s="135"/>
      <c r="H142" s="135"/>
      <c r="I142" s="104"/>
      <c r="J142" s="104"/>
      <c r="K142" s="104"/>
      <c r="L142" s="104"/>
      <c r="M142" s="135"/>
      <c r="N142" s="135"/>
      <c r="O142" s="135"/>
      <c r="P142" s="135"/>
      <c r="Q142" s="135"/>
      <c r="R142" s="135"/>
      <c r="S142" s="135"/>
      <c r="T142" s="135"/>
      <c r="U142" s="135"/>
      <c r="V142" s="135"/>
      <c r="W142" s="135"/>
      <c r="X142" s="135"/>
      <c r="Y142" s="135"/>
      <c r="Z142" s="135"/>
      <c r="AA142" s="135"/>
      <c r="AB142" s="135"/>
      <c r="AC142" s="135"/>
      <c r="AD142" s="135"/>
      <c r="AE142" s="135"/>
      <c r="AF142" s="135"/>
      <c r="AG142" s="135"/>
      <c r="AH142" s="135"/>
      <c r="AI142" s="135"/>
      <c r="AJ142" s="135"/>
      <c r="AK142" s="135"/>
      <c r="AL142" s="135"/>
      <c r="AM142" s="135"/>
      <c r="AN142" s="135"/>
      <c r="AO142" s="135"/>
      <c r="AP142" s="320"/>
      <c r="AQ142" s="320"/>
      <c r="AR142" s="320"/>
      <c r="AS142" s="320"/>
      <c r="AT142" s="334"/>
      <c r="AU142" s="334"/>
      <c r="AV142" s="334"/>
      <c r="AW142" s="334"/>
      <c r="AX142" s="320"/>
      <c r="AY142" s="334"/>
      <c r="AZ142" s="334"/>
      <c r="BA142" s="104"/>
      <c r="BB142" s="104"/>
    </row>
    <row r="143" spans="1:70" ht="15" customHeight="1">
      <c r="A143" s="119" t="s">
        <v>453</v>
      </c>
      <c r="B143" s="140"/>
      <c r="C143" s="140"/>
      <c r="D143" s="140"/>
      <c r="E143" s="171"/>
      <c r="F143" s="171"/>
      <c r="G143" s="171"/>
      <c r="H143" s="171"/>
      <c r="I143" s="171"/>
      <c r="J143" s="171"/>
      <c r="K143" s="171"/>
      <c r="L143" s="171"/>
      <c r="M143" s="171"/>
      <c r="N143" s="171"/>
      <c r="O143" s="171"/>
      <c r="P143" s="171"/>
      <c r="Q143" s="171"/>
      <c r="R143" s="171"/>
      <c r="S143" s="171"/>
      <c r="T143" s="171"/>
      <c r="U143" s="171"/>
      <c r="V143" s="171"/>
      <c r="W143" s="171"/>
      <c r="X143" s="171"/>
      <c r="Y143" s="171"/>
      <c r="Z143" s="171"/>
      <c r="AA143" s="171"/>
      <c r="AB143" s="171"/>
      <c r="AC143" s="171"/>
      <c r="AD143" s="170"/>
      <c r="AE143" s="170"/>
      <c r="AF143" s="171"/>
      <c r="AG143" s="171"/>
      <c r="AH143" s="171"/>
      <c r="AI143" s="171"/>
      <c r="AJ143" s="170"/>
      <c r="AK143" s="171"/>
      <c r="AL143" s="171"/>
      <c r="AM143" s="171"/>
      <c r="AN143" s="171"/>
      <c r="AO143" s="170"/>
      <c r="AP143" s="49"/>
      <c r="AQ143" s="49"/>
      <c r="AR143" s="49"/>
      <c r="AS143" s="49"/>
      <c r="AT143" s="84"/>
      <c r="AU143" s="49"/>
      <c r="AV143" s="49"/>
      <c r="AW143" s="84"/>
      <c r="AX143" s="84"/>
      <c r="AY143" s="49"/>
      <c r="AZ143" s="49"/>
      <c r="BA143" s="171"/>
      <c r="BC143" s="171"/>
      <c r="BD143" s="171"/>
      <c r="BE143" s="171"/>
      <c r="BF143" s="107"/>
      <c r="BG143" s="107"/>
      <c r="BH143" s="165"/>
      <c r="BI143" s="107"/>
      <c r="BJ143" s="107"/>
      <c r="BK143" s="107"/>
      <c r="BL143" s="107"/>
    </row>
    <row r="144" spans="1:70" s="50" customFormat="1" ht="15.75" thickBot="1">
      <c r="A144" s="50" t="s">
        <v>133</v>
      </c>
      <c r="B144" s="50" t="s">
        <v>1346</v>
      </c>
      <c r="C144" s="49">
        <v>30</v>
      </c>
      <c r="D144" s="50" t="s">
        <v>53</v>
      </c>
      <c r="E144" s="50" t="s">
        <v>54</v>
      </c>
      <c r="F144" s="49" t="s">
        <v>35</v>
      </c>
      <c r="G144" s="49">
        <v>112</v>
      </c>
      <c r="H144" s="49">
        <v>376</v>
      </c>
      <c r="I144" s="49">
        <v>311</v>
      </c>
      <c r="J144" s="292">
        <v>0.26400000000000001</v>
      </c>
      <c r="K144" s="292">
        <v>0.38700000000000001</v>
      </c>
      <c r="L144" s="292">
        <v>0.44700000000000001</v>
      </c>
      <c r="M144" s="292">
        <v>0.83399999999999996</v>
      </c>
      <c r="N144" s="49">
        <v>41</v>
      </c>
      <c r="O144" s="49">
        <v>82</v>
      </c>
      <c r="P144" s="49">
        <v>13</v>
      </c>
      <c r="Q144" s="49">
        <v>1</v>
      </c>
      <c r="R144" s="49">
        <v>14</v>
      </c>
      <c r="S144" s="49">
        <v>49</v>
      </c>
      <c r="T144" s="49">
        <v>0</v>
      </c>
      <c r="U144" s="49">
        <v>1</v>
      </c>
      <c r="V144" s="49">
        <v>62</v>
      </c>
      <c r="W144" s="49">
        <v>120</v>
      </c>
      <c r="X144" s="49">
        <v>119</v>
      </c>
      <c r="Y144" s="49">
        <v>139</v>
      </c>
      <c r="Z144" s="49">
        <v>10</v>
      </c>
      <c r="AA144" s="49">
        <v>1</v>
      </c>
      <c r="AB144" s="49">
        <v>1</v>
      </c>
      <c r="AC144" s="49">
        <v>1</v>
      </c>
      <c r="AD144" s="49">
        <v>2</v>
      </c>
      <c r="AE144" s="293" t="s">
        <v>931</v>
      </c>
      <c r="AF144" s="294"/>
      <c r="AG144" s="49">
        <v>78</v>
      </c>
      <c r="AH144" s="49">
        <v>19</v>
      </c>
      <c r="AI144" s="49">
        <v>0</v>
      </c>
      <c r="AJ144" s="49">
        <v>0</v>
      </c>
      <c r="AK144" s="49">
        <v>0</v>
      </c>
      <c r="AL144" s="49">
        <v>0</v>
      </c>
      <c r="AM144" s="49">
        <v>0</v>
      </c>
      <c r="AN144" s="49">
        <v>0</v>
      </c>
      <c r="AO144" s="294"/>
      <c r="AP144" s="330">
        <v>37</v>
      </c>
      <c r="AQ144" s="331">
        <v>0.216</v>
      </c>
      <c r="AR144" s="331">
        <v>0.30199999999999999</v>
      </c>
      <c r="AS144" s="331">
        <v>0.216</v>
      </c>
      <c r="AT144" s="331">
        <v>0.51900000000000002</v>
      </c>
      <c r="AU144" s="294"/>
      <c r="AV144" s="332">
        <v>274</v>
      </c>
      <c r="AW144" s="331">
        <v>0.27</v>
      </c>
      <c r="AX144" s="331">
        <v>0.39800000000000002</v>
      </c>
      <c r="AY144" s="331">
        <v>0.47799999999999998</v>
      </c>
      <c r="AZ144" s="331">
        <v>0.876</v>
      </c>
    </row>
    <row r="145" spans="1:52" s="50" customFormat="1" ht="15.75" thickBot="1">
      <c r="A145" s="50" t="s">
        <v>134</v>
      </c>
      <c r="B145" s="50" t="s">
        <v>1347</v>
      </c>
      <c r="C145" s="49">
        <v>33</v>
      </c>
      <c r="D145" s="50" t="s">
        <v>132</v>
      </c>
      <c r="E145" s="50" t="s">
        <v>43</v>
      </c>
      <c r="F145" s="49" t="s">
        <v>37</v>
      </c>
      <c r="G145" s="49">
        <v>108</v>
      </c>
      <c r="H145" s="49">
        <v>370</v>
      </c>
      <c r="I145" s="49">
        <v>333</v>
      </c>
      <c r="J145" s="292">
        <v>0.23400000000000001</v>
      </c>
      <c r="K145" s="292">
        <v>0.3</v>
      </c>
      <c r="L145" s="292">
        <v>0.34799999999999998</v>
      </c>
      <c r="M145" s="292">
        <v>0.64800000000000002</v>
      </c>
      <c r="N145" s="49">
        <v>37</v>
      </c>
      <c r="O145" s="49">
        <v>78</v>
      </c>
      <c r="P145" s="49">
        <v>15</v>
      </c>
      <c r="Q145" s="49">
        <v>1</v>
      </c>
      <c r="R145" s="49">
        <v>7</v>
      </c>
      <c r="S145" s="49">
        <v>22</v>
      </c>
      <c r="T145" s="49">
        <v>11</v>
      </c>
      <c r="U145" s="49">
        <v>4</v>
      </c>
      <c r="V145" s="49">
        <v>28</v>
      </c>
      <c r="W145" s="49">
        <v>57</v>
      </c>
      <c r="X145" s="49">
        <v>74</v>
      </c>
      <c r="Y145" s="49">
        <v>116</v>
      </c>
      <c r="Z145" s="49">
        <v>5</v>
      </c>
      <c r="AA145" s="49">
        <v>4</v>
      </c>
      <c r="AB145" s="49">
        <v>3</v>
      </c>
      <c r="AC145" s="49">
        <v>2</v>
      </c>
      <c r="AD145" s="49">
        <v>2</v>
      </c>
      <c r="AE145" s="293" t="s">
        <v>1348</v>
      </c>
      <c r="AF145" s="294"/>
      <c r="AG145" s="49">
        <v>0</v>
      </c>
      <c r="AH145" s="49">
        <v>0</v>
      </c>
      <c r="AI145" s="49">
        <v>0</v>
      </c>
      <c r="AJ145" s="49">
        <v>0</v>
      </c>
      <c r="AK145" s="49">
        <v>99</v>
      </c>
      <c r="AL145" s="49">
        <v>0</v>
      </c>
      <c r="AM145" s="49">
        <v>0</v>
      </c>
      <c r="AN145" s="49">
        <v>0</v>
      </c>
      <c r="AO145" s="294"/>
      <c r="AP145" s="330">
        <v>90</v>
      </c>
      <c r="AQ145" s="331">
        <v>0.24399999999999999</v>
      </c>
      <c r="AR145" s="331">
        <v>0.307</v>
      </c>
      <c r="AS145" s="331">
        <v>0.36699999999999999</v>
      </c>
      <c r="AT145" s="331">
        <v>0.67400000000000004</v>
      </c>
      <c r="AU145" s="294"/>
      <c r="AV145" s="332">
        <v>243</v>
      </c>
      <c r="AW145" s="331">
        <v>0.23</v>
      </c>
      <c r="AX145" s="331">
        <v>0.29699999999999999</v>
      </c>
      <c r="AY145" s="331">
        <v>0.34200000000000003</v>
      </c>
      <c r="AZ145" s="331">
        <v>0.63900000000000001</v>
      </c>
    </row>
    <row r="146" spans="1:52" s="50" customFormat="1" ht="15.75" thickBot="1">
      <c r="A146" s="50" t="s">
        <v>135</v>
      </c>
      <c r="B146" s="50" t="s">
        <v>1349</v>
      </c>
      <c r="C146" s="49">
        <v>29</v>
      </c>
      <c r="D146" s="50" t="s">
        <v>67</v>
      </c>
      <c r="E146" s="50" t="s">
        <v>43</v>
      </c>
      <c r="F146" s="49" t="s">
        <v>35</v>
      </c>
      <c r="G146" s="49">
        <v>104</v>
      </c>
      <c r="H146" s="49">
        <v>451</v>
      </c>
      <c r="I146" s="49">
        <v>382</v>
      </c>
      <c r="J146" s="292">
        <v>0.24099999999999999</v>
      </c>
      <c r="K146" s="292">
        <v>0.35499999999999998</v>
      </c>
      <c r="L146" s="292">
        <v>0.46899999999999997</v>
      </c>
      <c r="M146" s="292">
        <v>0.82299999999999995</v>
      </c>
      <c r="N146" s="49">
        <v>63</v>
      </c>
      <c r="O146" s="49">
        <v>92</v>
      </c>
      <c r="P146" s="49">
        <v>27</v>
      </c>
      <c r="Q146" s="49">
        <v>3</v>
      </c>
      <c r="R146" s="49">
        <v>18</v>
      </c>
      <c r="S146" s="49">
        <v>51</v>
      </c>
      <c r="T146" s="49">
        <v>3</v>
      </c>
      <c r="U146" s="49">
        <v>2</v>
      </c>
      <c r="V146" s="49">
        <v>66</v>
      </c>
      <c r="W146" s="49">
        <v>104</v>
      </c>
      <c r="X146" s="49">
        <v>117</v>
      </c>
      <c r="Y146" s="49">
        <v>179</v>
      </c>
      <c r="Z146" s="49">
        <v>5</v>
      </c>
      <c r="AA146" s="49">
        <v>2</v>
      </c>
      <c r="AB146" s="49">
        <v>0</v>
      </c>
      <c r="AC146" s="49">
        <v>1</v>
      </c>
      <c r="AD146" s="49">
        <v>2</v>
      </c>
      <c r="AE146" s="293" t="s">
        <v>1350</v>
      </c>
      <c r="AF146" s="294"/>
      <c r="AG146" s="49">
        <v>0</v>
      </c>
      <c r="AH146" s="49">
        <v>98</v>
      </c>
      <c r="AI146" s="49">
        <v>0</v>
      </c>
      <c r="AJ146" s="49">
        <v>0</v>
      </c>
      <c r="AK146" s="49">
        <v>0</v>
      </c>
      <c r="AL146" s="49">
        <v>15</v>
      </c>
      <c r="AM146" s="49">
        <v>0</v>
      </c>
      <c r="AN146" s="49">
        <v>1</v>
      </c>
      <c r="AO146" s="294"/>
      <c r="AP146" s="330">
        <v>130</v>
      </c>
      <c r="AQ146" s="331">
        <v>0.223</v>
      </c>
      <c r="AR146" s="331">
        <v>0.313</v>
      </c>
      <c r="AS146" s="331">
        <v>0.4</v>
      </c>
      <c r="AT146" s="331">
        <v>0.71299999999999997</v>
      </c>
      <c r="AU146" s="294"/>
      <c r="AV146" s="332">
        <v>252</v>
      </c>
      <c r="AW146" s="331">
        <v>0.25</v>
      </c>
      <c r="AX146" s="331">
        <v>0.375</v>
      </c>
      <c r="AY146" s="331">
        <v>0.504</v>
      </c>
      <c r="AZ146" s="331">
        <v>0.879</v>
      </c>
    </row>
    <row r="147" spans="1:52" s="50" customFormat="1" ht="15.75" thickBot="1">
      <c r="A147" s="50" t="s">
        <v>1081</v>
      </c>
      <c r="B147" s="50" t="s">
        <v>1351</v>
      </c>
      <c r="C147" s="49">
        <v>23</v>
      </c>
      <c r="D147" s="50" t="s">
        <v>119</v>
      </c>
      <c r="E147" s="50" t="s">
        <v>34</v>
      </c>
      <c r="F147" s="49" t="s">
        <v>10</v>
      </c>
      <c r="G147" s="49">
        <v>155</v>
      </c>
      <c r="H147" s="49">
        <v>626</v>
      </c>
      <c r="I147" s="49">
        <v>556</v>
      </c>
      <c r="J147" s="292">
        <v>0.28399999999999997</v>
      </c>
      <c r="K147" s="292">
        <v>0.35199999999999998</v>
      </c>
      <c r="L147" s="292">
        <v>0.47499999999999998</v>
      </c>
      <c r="M147" s="292">
        <v>0.82699999999999996</v>
      </c>
      <c r="N147" s="49">
        <v>88</v>
      </c>
      <c r="O147" s="49">
        <v>158</v>
      </c>
      <c r="P147" s="49">
        <v>39</v>
      </c>
      <c r="Q147" s="49">
        <v>5</v>
      </c>
      <c r="R147" s="49">
        <v>19</v>
      </c>
      <c r="S147" s="49">
        <v>71</v>
      </c>
      <c r="T147" s="49">
        <v>17</v>
      </c>
      <c r="U147" s="49">
        <v>5</v>
      </c>
      <c r="V147" s="49">
        <v>55</v>
      </c>
      <c r="W147" s="49">
        <v>97</v>
      </c>
      <c r="X147" s="49">
        <v>128</v>
      </c>
      <c r="Y147" s="49">
        <v>264</v>
      </c>
      <c r="Z147" s="49">
        <v>15</v>
      </c>
      <c r="AA147" s="49">
        <v>7</v>
      </c>
      <c r="AB147" s="49">
        <v>1</v>
      </c>
      <c r="AC147" s="49">
        <v>7</v>
      </c>
      <c r="AD147" s="49">
        <v>2</v>
      </c>
      <c r="AE147" s="293" t="s">
        <v>1352</v>
      </c>
      <c r="AF147" s="294"/>
      <c r="AG147" s="49">
        <v>0</v>
      </c>
      <c r="AH147" s="49">
        <v>0</v>
      </c>
      <c r="AI147" s="49">
        <v>4</v>
      </c>
      <c r="AJ147" s="49">
        <v>132</v>
      </c>
      <c r="AK147" s="49">
        <v>30</v>
      </c>
      <c r="AL147" s="49">
        <v>0</v>
      </c>
      <c r="AM147" s="49">
        <v>0</v>
      </c>
      <c r="AN147" s="49">
        <v>0</v>
      </c>
      <c r="AO147" s="294"/>
      <c r="AP147" s="330">
        <v>142</v>
      </c>
      <c r="AQ147" s="331">
        <v>0.33100000000000002</v>
      </c>
      <c r="AR147" s="331">
        <v>0.40400000000000003</v>
      </c>
      <c r="AS147" s="331">
        <v>0.56999999999999995</v>
      </c>
      <c r="AT147" s="331">
        <v>0.97399999999999998</v>
      </c>
      <c r="AU147" s="294"/>
      <c r="AV147" s="332">
        <v>414</v>
      </c>
      <c r="AW147" s="331">
        <v>0.26800000000000002</v>
      </c>
      <c r="AX147" s="331">
        <v>0.33400000000000002</v>
      </c>
      <c r="AY147" s="331">
        <v>0.442</v>
      </c>
      <c r="AZ147" s="331">
        <v>0.77600000000000002</v>
      </c>
    </row>
    <row r="148" spans="1:52" s="50" customFormat="1" ht="15.75" thickBot="1">
      <c r="A148" s="50" t="s">
        <v>136</v>
      </c>
      <c r="B148" s="50" t="s">
        <v>1353</v>
      </c>
      <c r="C148" s="49">
        <v>31</v>
      </c>
      <c r="D148" s="50" t="s">
        <v>78</v>
      </c>
      <c r="E148" s="50" t="s">
        <v>43</v>
      </c>
      <c r="F148" s="49" t="s">
        <v>10</v>
      </c>
      <c r="G148" s="49">
        <v>81</v>
      </c>
      <c r="H148" s="49">
        <v>304</v>
      </c>
      <c r="I148" s="49">
        <v>265</v>
      </c>
      <c r="J148" s="292">
        <v>0.249</v>
      </c>
      <c r="K148" s="292">
        <v>0.34200000000000003</v>
      </c>
      <c r="L148" s="292">
        <v>0.37</v>
      </c>
      <c r="M148" s="292">
        <v>0.71199999999999997</v>
      </c>
      <c r="N148" s="49">
        <v>31</v>
      </c>
      <c r="O148" s="49">
        <v>66</v>
      </c>
      <c r="P148" s="49">
        <v>13</v>
      </c>
      <c r="Q148" s="49">
        <v>2</v>
      </c>
      <c r="R148" s="49">
        <v>5</v>
      </c>
      <c r="S148" s="49">
        <v>31</v>
      </c>
      <c r="T148" s="49">
        <v>0</v>
      </c>
      <c r="U148" s="49">
        <v>2</v>
      </c>
      <c r="V148" s="49">
        <v>32</v>
      </c>
      <c r="W148" s="49">
        <v>65</v>
      </c>
      <c r="X148" s="49">
        <v>88</v>
      </c>
      <c r="Y148" s="49">
        <v>98</v>
      </c>
      <c r="Z148" s="49">
        <v>7</v>
      </c>
      <c r="AA148" s="49">
        <v>6</v>
      </c>
      <c r="AB148" s="49">
        <v>0</v>
      </c>
      <c r="AC148" s="49">
        <v>1</v>
      </c>
      <c r="AD148" s="49">
        <v>0</v>
      </c>
      <c r="AE148" s="293" t="s">
        <v>884</v>
      </c>
      <c r="AF148" s="294"/>
      <c r="AG148" s="49">
        <v>78</v>
      </c>
      <c r="AH148" s="49">
        <v>0</v>
      </c>
      <c r="AI148" s="49">
        <v>0</v>
      </c>
      <c r="AJ148" s="49">
        <v>0</v>
      </c>
      <c r="AK148" s="49">
        <v>0</v>
      </c>
      <c r="AL148" s="49">
        <v>0</v>
      </c>
      <c r="AM148" s="49">
        <v>0</v>
      </c>
      <c r="AN148" s="49">
        <v>0</v>
      </c>
      <c r="AO148" s="294"/>
      <c r="AP148" s="330">
        <v>59</v>
      </c>
      <c r="AQ148" s="331">
        <v>0.23699999999999999</v>
      </c>
      <c r="AR148" s="331">
        <v>0.33800000000000002</v>
      </c>
      <c r="AS148" s="331">
        <v>0.33900000000000002</v>
      </c>
      <c r="AT148" s="331">
        <v>0.67700000000000005</v>
      </c>
      <c r="AU148" s="294"/>
      <c r="AV148" s="332">
        <v>206</v>
      </c>
      <c r="AW148" s="331">
        <v>0.252</v>
      </c>
      <c r="AX148" s="331">
        <v>0.34300000000000003</v>
      </c>
      <c r="AY148" s="331">
        <v>0.379</v>
      </c>
      <c r="AZ148" s="331">
        <v>0.72199999999999998</v>
      </c>
    </row>
    <row r="149" spans="1:52" s="50" customFormat="1" ht="15.75" thickBot="1">
      <c r="A149" s="50" t="s">
        <v>138</v>
      </c>
      <c r="B149" s="50" t="s">
        <v>1354</v>
      </c>
      <c r="C149" s="49">
        <v>33</v>
      </c>
      <c r="D149" s="50" t="s">
        <v>137</v>
      </c>
      <c r="E149" s="50" t="s">
        <v>34</v>
      </c>
      <c r="F149" s="49" t="s">
        <v>35</v>
      </c>
      <c r="G149" s="49">
        <v>112</v>
      </c>
      <c r="H149" s="49">
        <v>409</v>
      </c>
      <c r="I149" s="49">
        <v>356</v>
      </c>
      <c r="J149" s="292">
        <v>0.26400000000000001</v>
      </c>
      <c r="K149" s="292">
        <v>0.34799999999999998</v>
      </c>
      <c r="L149" s="292">
        <v>0.40200000000000002</v>
      </c>
      <c r="M149" s="292">
        <v>0.75</v>
      </c>
      <c r="N149" s="49">
        <v>65</v>
      </c>
      <c r="O149" s="49">
        <v>94</v>
      </c>
      <c r="P149" s="49">
        <v>20</v>
      </c>
      <c r="Q149" s="49">
        <v>4</v>
      </c>
      <c r="R149" s="49">
        <v>7</v>
      </c>
      <c r="S149" s="49">
        <v>39</v>
      </c>
      <c r="T149" s="49">
        <v>22</v>
      </c>
      <c r="U149" s="49">
        <v>3</v>
      </c>
      <c r="V149" s="49">
        <v>41</v>
      </c>
      <c r="W149" s="49">
        <v>63</v>
      </c>
      <c r="X149" s="49">
        <v>97</v>
      </c>
      <c r="Y149" s="49">
        <v>143</v>
      </c>
      <c r="Z149" s="49">
        <v>7</v>
      </c>
      <c r="AA149" s="49">
        <v>5</v>
      </c>
      <c r="AB149" s="49">
        <v>2</v>
      </c>
      <c r="AC149" s="49">
        <v>0</v>
      </c>
      <c r="AD149" s="49">
        <v>3</v>
      </c>
      <c r="AE149" s="293" t="s">
        <v>928</v>
      </c>
      <c r="AF149" s="294"/>
      <c r="AG149" s="49">
        <v>0</v>
      </c>
      <c r="AH149" s="49">
        <v>0</v>
      </c>
      <c r="AI149" s="49">
        <v>0</v>
      </c>
      <c r="AJ149" s="49">
        <v>0</v>
      </c>
      <c r="AK149" s="49">
        <v>0</v>
      </c>
      <c r="AL149" s="49">
        <v>0</v>
      </c>
      <c r="AM149" s="49">
        <v>97</v>
      </c>
      <c r="AN149" s="49">
        <v>0</v>
      </c>
      <c r="AO149" s="294"/>
      <c r="AP149" s="330">
        <v>104</v>
      </c>
      <c r="AQ149" s="331">
        <v>0.24</v>
      </c>
      <c r="AR149" s="331">
        <v>0.30099999999999999</v>
      </c>
      <c r="AS149" s="331">
        <v>0.33700000000000002</v>
      </c>
      <c r="AT149" s="331">
        <v>0.63700000000000001</v>
      </c>
      <c r="AU149" s="294"/>
      <c r="AV149" s="332">
        <v>252</v>
      </c>
      <c r="AW149" s="331">
        <v>0.27400000000000002</v>
      </c>
      <c r="AX149" s="331">
        <v>0.36699999999999999</v>
      </c>
      <c r="AY149" s="331">
        <v>0.42899999999999999</v>
      </c>
      <c r="AZ149" s="331">
        <v>0.79500000000000004</v>
      </c>
    </row>
    <row r="150" spans="1:52" s="50" customFormat="1" ht="15.75" thickBot="1">
      <c r="A150" s="50" t="s">
        <v>768</v>
      </c>
      <c r="B150" s="50" t="s">
        <v>1355</v>
      </c>
      <c r="C150" s="49">
        <v>32</v>
      </c>
      <c r="D150" s="50" t="s">
        <v>58</v>
      </c>
      <c r="E150" s="50" t="s">
        <v>43</v>
      </c>
      <c r="F150" s="49" t="s">
        <v>10</v>
      </c>
      <c r="G150" s="49">
        <v>52</v>
      </c>
      <c r="H150" s="49">
        <v>183</v>
      </c>
      <c r="I150" s="49">
        <v>173</v>
      </c>
      <c r="J150" s="292">
        <v>0.23699999999999999</v>
      </c>
      <c r="K150" s="292">
        <v>0.27300000000000002</v>
      </c>
      <c r="L150" s="292">
        <v>0.34699999999999998</v>
      </c>
      <c r="M150" s="292">
        <v>0.62</v>
      </c>
      <c r="N150" s="49">
        <v>19</v>
      </c>
      <c r="O150" s="49">
        <v>41</v>
      </c>
      <c r="P150" s="49">
        <v>4</v>
      </c>
      <c r="Q150" s="49">
        <v>0</v>
      </c>
      <c r="R150" s="49">
        <v>5</v>
      </c>
      <c r="S150" s="49">
        <v>19</v>
      </c>
      <c r="T150" s="49">
        <v>4</v>
      </c>
      <c r="U150" s="49">
        <v>0</v>
      </c>
      <c r="V150" s="49">
        <v>7</v>
      </c>
      <c r="W150" s="49">
        <v>23</v>
      </c>
      <c r="X150" s="49">
        <v>63</v>
      </c>
      <c r="Y150" s="49">
        <v>60</v>
      </c>
      <c r="Z150" s="49">
        <v>9</v>
      </c>
      <c r="AA150" s="49">
        <v>2</v>
      </c>
      <c r="AB150" s="49">
        <v>0</v>
      </c>
      <c r="AC150" s="49">
        <v>1</v>
      </c>
      <c r="AD150" s="49">
        <v>0</v>
      </c>
      <c r="AE150" s="293" t="s">
        <v>1356</v>
      </c>
      <c r="AF150" s="294"/>
      <c r="AG150" s="49">
        <v>0</v>
      </c>
      <c r="AH150" s="49">
        <v>0</v>
      </c>
      <c r="AI150" s="49">
        <v>0</v>
      </c>
      <c r="AJ150" s="49">
        <v>39</v>
      </c>
      <c r="AK150" s="49">
        <v>0</v>
      </c>
      <c r="AL150" s="49">
        <v>1</v>
      </c>
      <c r="AM150" s="49">
        <v>0</v>
      </c>
      <c r="AN150" s="49">
        <v>0</v>
      </c>
      <c r="AO150" s="294"/>
      <c r="AP150" s="330">
        <v>26</v>
      </c>
      <c r="AQ150" s="331">
        <v>0.23100000000000001</v>
      </c>
      <c r="AR150" s="331">
        <v>0.31</v>
      </c>
      <c r="AS150" s="331">
        <v>0.46200000000000002</v>
      </c>
      <c r="AT150" s="331">
        <v>0.77200000000000002</v>
      </c>
      <c r="AU150" s="294"/>
      <c r="AV150" s="332">
        <v>147</v>
      </c>
      <c r="AW150" s="331">
        <v>0.23799999999999999</v>
      </c>
      <c r="AX150" s="331">
        <v>0.26600000000000001</v>
      </c>
      <c r="AY150" s="331">
        <v>0.32700000000000001</v>
      </c>
      <c r="AZ150" s="331">
        <v>0.59299999999999997</v>
      </c>
    </row>
    <row r="151" spans="1:52" s="50" customFormat="1" ht="15.75" thickBot="1">
      <c r="A151" s="50" t="s">
        <v>728</v>
      </c>
      <c r="B151" s="50" t="s">
        <v>1357</v>
      </c>
      <c r="C151" s="49">
        <v>28</v>
      </c>
      <c r="D151" s="50" t="s">
        <v>53</v>
      </c>
      <c r="E151" s="50" t="s">
        <v>54</v>
      </c>
      <c r="F151" s="49" t="s">
        <v>10</v>
      </c>
      <c r="G151" s="49">
        <v>40</v>
      </c>
      <c r="H151" s="49">
        <v>50</v>
      </c>
      <c r="I151" s="49">
        <v>48</v>
      </c>
      <c r="J151" s="292">
        <v>0.14599999999999999</v>
      </c>
      <c r="K151" s="292">
        <v>0.18</v>
      </c>
      <c r="L151" s="292">
        <v>0.188</v>
      </c>
      <c r="M151" s="292">
        <v>0.36799999999999999</v>
      </c>
      <c r="N151" s="49">
        <v>3</v>
      </c>
      <c r="O151" s="49">
        <v>7</v>
      </c>
      <c r="P151" s="49">
        <v>2</v>
      </c>
      <c r="Q151" s="49">
        <v>0</v>
      </c>
      <c r="R151" s="49">
        <v>0</v>
      </c>
      <c r="S151" s="49">
        <v>2</v>
      </c>
      <c r="T151" s="49">
        <v>0</v>
      </c>
      <c r="U151" s="49">
        <v>1</v>
      </c>
      <c r="V151" s="49">
        <v>2</v>
      </c>
      <c r="W151" s="49">
        <v>12</v>
      </c>
      <c r="X151" s="49">
        <v>-3</v>
      </c>
      <c r="Y151" s="49">
        <v>9</v>
      </c>
      <c r="Z151" s="49">
        <v>1</v>
      </c>
      <c r="AA151" s="49">
        <v>0</v>
      </c>
      <c r="AB151" s="49">
        <v>0</v>
      </c>
      <c r="AC151" s="49">
        <v>0</v>
      </c>
      <c r="AD151" s="49">
        <v>0</v>
      </c>
      <c r="AE151" s="293" t="s">
        <v>1332</v>
      </c>
      <c r="AF151" s="294"/>
      <c r="AG151" s="49">
        <v>0</v>
      </c>
      <c r="AH151" s="49">
        <v>1</v>
      </c>
      <c r="AI151" s="49">
        <v>16</v>
      </c>
      <c r="AJ151" s="49">
        <v>3</v>
      </c>
      <c r="AK151" s="49">
        <v>3</v>
      </c>
      <c r="AL151" s="49">
        <v>0</v>
      </c>
      <c r="AM151" s="49">
        <v>0</v>
      </c>
      <c r="AN151" s="49">
        <v>0</v>
      </c>
      <c r="AO151" s="294"/>
      <c r="AP151" s="330">
        <v>18</v>
      </c>
      <c r="AQ151" s="331">
        <v>0.111</v>
      </c>
      <c r="AR151" s="331">
        <v>0.2</v>
      </c>
      <c r="AS151" s="331">
        <v>0.16700000000000001</v>
      </c>
      <c r="AT151" s="331">
        <v>0.36699999999999999</v>
      </c>
      <c r="AU151" s="294"/>
      <c r="AV151" s="332">
        <v>30</v>
      </c>
      <c r="AW151" s="331">
        <v>0.16700000000000001</v>
      </c>
      <c r="AX151" s="331">
        <v>0.16700000000000001</v>
      </c>
      <c r="AY151" s="331">
        <v>0.2</v>
      </c>
      <c r="AZ151" s="331">
        <v>0.36699999999999999</v>
      </c>
    </row>
    <row r="152" spans="1:52" s="50" customFormat="1" ht="15.75" thickBot="1">
      <c r="A152" s="50" t="s">
        <v>1127</v>
      </c>
      <c r="B152" s="50" t="s">
        <v>1358</v>
      </c>
      <c r="C152" s="49">
        <v>24</v>
      </c>
      <c r="D152" s="50" t="s">
        <v>55</v>
      </c>
      <c r="E152" s="50" t="s">
        <v>34</v>
      </c>
      <c r="F152" s="49" t="s">
        <v>35</v>
      </c>
      <c r="G152" s="49">
        <v>21</v>
      </c>
      <c r="H152" s="49">
        <v>60</v>
      </c>
      <c r="I152" s="49">
        <v>58</v>
      </c>
      <c r="J152" s="292">
        <v>0.27600000000000002</v>
      </c>
      <c r="K152" s="292">
        <v>0.3</v>
      </c>
      <c r="L152" s="292">
        <v>0.32800000000000001</v>
      </c>
      <c r="M152" s="292">
        <v>0.628</v>
      </c>
      <c r="N152" s="49">
        <v>7</v>
      </c>
      <c r="O152" s="49">
        <v>16</v>
      </c>
      <c r="P152" s="49">
        <v>3</v>
      </c>
      <c r="Q152" s="49">
        <v>0</v>
      </c>
      <c r="R152" s="49">
        <v>0</v>
      </c>
      <c r="S152" s="49">
        <v>2</v>
      </c>
      <c r="T152" s="49">
        <v>0</v>
      </c>
      <c r="U152" s="49">
        <v>1</v>
      </c>
      <c r="V152" s="49">
        <v>1</v>
      </c>
      <c r="W152" s="49">
        <v>15</v>
      </c>
      <c r="X152" s="49">
        <v>65</v>
      </c>
      <c r="Y152" s="49">
        <v>19</v>
      </c>
      <c r="Z152" s="49">
        <v>0</v>
      </c>
      <c r="AA152" s="49">
        <v>1</v>
      </c>
      <c r="AB152" s="49">
        <v>0</v>
      </c>
      <c r="AC152" s="49">
        <v>0</v>
      </c>
      <c r="AD152" s="49">
        <v>0</v>
      </c>
      <c r="AE152" s="293" t="s">
        <v>1359</v>
      </c>
      <c r="AF152" s="294"/>
      <c r="AG152" s="49">
        <v>0</v>
      </c>
      <c r="AH152" s="49">
        <v>0</v>
      </c>
      <c r="AI152" s="49">
        <v>6</v>
      </c>
      <c r="AJ152" s="49">
        <v>9</v>
      </c>
      <c r="AK152" s="49">
        <v>5</v>
      </c>
      <c r="AL152" s="49">
        <v>0</v>
      </c>
      <c r="AM152" s="49">
        <v>0</v>
      </c>
      <c r="AN152" s="49">
        <v>0</v>
      </c>
      <c r="AO152" s="294"/>
      <c r="AP152" s="330">
        <v>16</v>
      </c>
      <c r="AQ152" s="331">
        <v>0.313</v>
      </c>
      <c r="AR152" s="331">
        <v>0.35299999999999998</v>
      </c>
      <c r="AS152" s="331">
        <v>0.313</v>
      </c>
      <c r="AT152" s="331">
        <v>0.66500000000000004</v>
      </c>
      <c r="AU152" s="294"/>
      <c r="AV152" s="332">
        <v>42</v>
      </c>
      <c r="AW152" s="331">
        <v>0.26200000000000001</v>
      </c>
      <c r="AX152" s="331">
        <v>0.27900000000000003</v>
      </c>
      <c r="AY152" s="331">
        <v>0.33300000000000002</v>
      </c>
      <c r="AZ152" s="331">
        <v>0.61199999999999999</v>
      </c>
    </row>
    <row r="153" spans="1:52" s="50" customFormat="1" ht="15.75" thickBot="1">
      <c r="A153" s="50" t="s">
        <v>1113</v>
      </c>
      <c r="B153" s="50" t="s">
        <v>1360</v>
      </c>
      <c r="C153" s="49">
        <v>24</v>
      </c>
      <c r="D153" s="50" t="s">
        <v>53</v>
      </c>
      <c r="E153" s="50" t="s">
        <v>34</v>
      </c>
      <c r="F153" s="49" t="s">
        <v>10</v>
      </c>
      <c r="G153" s="49">
        <v>27</v>
      </c>
      <c r="H153" s="49">
        <v>95</v>
      </c>
      <c r="I153" s="49">
        <v>88</v>
      </c>
      <c r="J153" s="292">
        <v>0.26100000000000001</v>
      </c>
      <c r="K153" s="292">
        <v>0.30499999999999999</v>
      </c>
      <c r="L153" s="292">
        <v>0.60199999999999998</v>
      </c>
      <c r="M153" s="292">
        <v>0.90800000000000003</v>
      </c>
      <c r="N153" s="49">
        <v>16</v>
      </c>
      <c r="O153" s="49">
        <v>23</v>
      </c>
      <c r="P153" s="49">
        <v>6</v>
      </c>
      <c r="Q153" s="49">
        <v>0</v>
      </c>
      <c r="R153" s="49">
        <v>8</v>
      </c>
      <c r="S153" s="49">
        <v>20</v>
      </c>
      <c r="T153" s="49">
        <v>0</v>
      </c>
      <c r="U153" s="49">
        <v>1</v>
      </c>
      <c r="V153" s="49">
        <v>6</v>
      </c>
      <c r="W153" s="49">
        <v>36</v>
      </c>
      <c r="X153" s="49">
        <v>129</v>
      </c>
      <c r="Y153" s="49">
        <v>53</v>
      </c>
      <c r="Z153" s="49">
        <v>0</v>
      </c>
      <c r="AA153" s="49">
        <v>0</v>
      </c>
      <c r="AB153" s="49">
        <v>0</v>
      </c>
      <c r="AC153" s="49">
        <v>1</v>
      </c>
      <c r="AD153" s="49">
        <v>0</v>
      </c>
      <c r="AE153" s="293" t="s">
        <v>1073</v>
      </c>
      <c r="AF153" s="294"/>
      <c r="AG153" s="49">
        <v>0</v>
      </c>
      <c r="AH153" s="49">
        <v>0</v>
      </c>
      <c r="AI153" s="49">
        <v>0</v>
      </c>
      <c r="AJ153" s="49">
        <v>0</v>
      </c>
      <c r="AK153" s="49">
        <v>0</v>
      </c>
      <c r="AL153" s="49">
        <v>18</v>
      </c>
      <c r="AM153" s="49">
        <v>5</v>
      </c>
      <c r="AN153" s="49">
        <v>3</v>
      </c>
      <c r="AO153" s="294"/>
      <c r="AP153" s="330">
        <v>26</v>
      </c>
      <c r="AQ153" s="331">
        <v>0.192</v>
      </c>
      <c r="AR153" s="331">
        <v>0.185</v>
      </c>
      <c r="AS153" s="331">
        <v>0.46200000000000002</v>
      </c>
      <c r="AT153" s="331">
        <v>0.64700000000000002</v>
      </c>
      <c r="AU153" s="294"/>
      <c r="AV153" s="332">
        <v>62</v>
      </c>
      <c r="AW153" s="331">
        <v>0.28999999999999998</v>
      </c>
      <c r="AX153" s="331">
        <v>0.35299999999999998</v>
      </c>
      <c r="AY153" s="331">
        <v>0.66100000000000003</v>
      </c>
      <c r="AZ153" s="331">
        <v>1.014</v>
      </c>
    </row>
    <row r="154" spans="1:52" s="50" customFormat="1" ht="15.75" thickBot="1">
      <c r="A154" s="50" t="s">
        <v>139</v>
      </c>
      <c r="B154" s="50" t="s">
        <v>1361</v>
      </c>
      <c r="C154" s="49">
        <v>34</v>
      </c>
      <c r="D154" s="50" t="s">
        <v>44</v>
      </c>
      <c r="E154" s="50" t="s">
        <v>34</v>
      </c>
      <c r="F154" s="49" t="s">
        <v>10</v>
      </c>
      <c r="G154" s="49">
        <v>92</v>
      </c>
      <c r="H154" s="49">
        <v>348</v>
      </c>
      <c r="I154" s="49">
        <v>313</v>
      </c>
      <c r="J154" s="292">
        <v>0.252</v>
      </c>
      <c r="K154" s="292">
        <v>0.31900000000000001</v>
      </c>
      <c r="L154" s="292">
        <v>0.438</v>
      </c>
      <c r="M154" s="292">
        <v>0.75700000000000001</v>
      </c>
      <c r="N154" s="49">
        <v>38</v>
      </c>
      <c r="O154" s="49">
        <v>79</v>
      </c>
      <c r="P154" s="49">
        <v>17</v>
      </c>
      <c r="Q154" s="49">
        <v>1</v>
      </c>
      <c r="R154" s="49">
        <v>13</v>
      </c>
      <c r="S154" s="49">
        <v>37</v>
      </c>
      <c r="T154" s="49">
        <v>0</v>
      </c>
      <c r="U154" s="49">
        <v>0</v>
      </c>
      <c r="V154" s="49">
        <v>27</v>
      </c>
      <c r="W154" s="49">
        <v>68</v>
      </c>
      <c r="X154" s="49">
        <v>96</v>
      </c>
      <c r="Y154" s="49">
        <v>137</v>
      </c>
      <c r="Z154" s="49">
        <v>11</v>
      </c>
      <c r="AA154" s="49">
        <v>5</v>
      </c>
      <c r="AB154" s="49">
        <v>0</v>
      </c>
      <c r="AC154" s="49">
        <v>3</v>
      </c>
      <c r="AD154" s="49">
        <v>1</v>
      </c>
      <c r="AE154" s="293" t="s">
        <v>946</v>
      </c>
      <c r="AF154" s="294"/>
      <c r="AG154" s="49">
        <v>0</v>
      </c>
      <c r="AH154" s="49">
        <v>10</v>
      </c>
      <c r="AI154" s="49">
        <v>0</v>
      </c>
      <c r="AJ154" s="49">
        <v>0</v>
      </c>
      <c r="AK154" s="49">
        <v>0</v>
      </c>
      <c r="AL154" s="49">
        <v>85</v>
      </c>
      <c r="AM154" s="49">
        <v>0</v>
      </c>
      <c r="AN154" s="49">
        <v>0</v>
      </c>
      <c r="AO154" s="294"/>
      <c r="AP154" s="330">
        <v>87</v>
      </c>
      <c r="AQ154" s="331">
        <v>0.20699999999999999</v>
      </c>
      <c r="AR154" s="331">
        <v>0.29299999999999998</v>
      </c>
      <c r="AS154" s="331">
        <v>0.437</v>
      </c>
      <c r="AT154" s="331">
        <v>0.73</v>
      </c>
      <c r="AU154" s="294"/>
      <c r="AV154" s="332">
        <v>226</v>
      </c>
      <c r="AW154" s="331">
        <v>0.27</v>
      </c>
      <c r="AX154" s="331">
        <v>0.32900000000000001</v>
      </c>
      <c r="AY154" s="331">
        <v>0.438</v>
      </c>
      <c r="AZ154" s="331">
        <v>0.76700000000000002</v>
      </c>
    </row>
    <row r="155" spans="1:52" s="50" customFormat="1" ht="15.75" thickBot="1">
      <c r="A155" s="50" t="s">
        <v>675</v>
      </c>
      <c r="B155" s="50" t="s">
        <v>1362</v>
      </c>
      <c r="C155" s="49">
        <v>29</v>
      </c>
      <c r="D155" s="50" t="s">
        <v>49</v>
      </c>
      <c r="E155" s="50" t="s">
        <v>43</v>
      </c>
      <c r="F155" s="49" t="s">
        <v>35</v>
      </c>
      <c r="G155" s="49">
        <v>140</v>
      </c>
      <c r="H155" s="49">
        <v>577</v>
      </c>
      <c r="I155" s="49">
        <v>525</v>
      </c>
      <c r="J155" s="292">
        <v>0.29299999999999998</v>
      </c>
      <c r="K155" s="292">
        <v>0.35199999999999998</v>
      </c>
      <c r="L155" s="292">
        <v>0.44400000000000001</v>
      </c>
      <c r="M155" s="292">
        <v>0.79600000000000004</v>
      </c>
      <c r="N155" s="49">
        <v>82</v>
      </c>
      <c r="O155" s="49">
        <v>154</v>
      </c>
      <c r="P155" s="49">
        <v>31</v>
      </c>
      <c r="Q155" s="49">
        <v>3</v>
      </c>
      <c r="R155" s="49">
        <v>14</v>
      </c>
      <c r="S155" s="49">
        <v>57</v>
      </c>
      <c r="T155" s="49">
        <v>8</v>
      </c>
      <c r="U155" s="49">
        <v>4</v>
      </c>
      <c r="V155" s="49">
        <v>43</v>
      </c>
      <c r="W155" s="49">
        <v>94</v>
      </c>
      <c r="X155" s="49">
        <v>99</v>
      </c>
      <c r="Y155" s="49">
        <v>233</v>
      </c>
      <c r="Z155" s="49">
        <v>7</v>
      </c>
      <c r="AA155" s="49">
        <v>6</v>
      </c>
      <c r="AB155" s="49">
        <v>0</v>
      </c>
      <c r="AC155" s="49">
        <v>3</v>
      </c>
      <c r="AD155" s="49">
        <v>1</v>
      </c>
      <c r="AE155" s="293" t="s">
        <v>909</v>
      </c>
      <c r="AF155" s="294"/>
      <c r="AG155" s="49">
        <v>0</v>
      </c>
      <c r="AH155" s="49">
        <v>0</v>
      </c>
      <c r="AI155" s="49">
        <v>0</v>
      </c>
      <c r="AJ155" s="49">
        <v>0</v>
      </c>
      <c r="AK155" s="49">
        <v>0</v>
      </c>
      <c r="AL155" s="49">
        <v>50</v>
      </c>
      <c r="AM155" s="49">
        <v>0</v>
      </c>
      <c r="AN155" s="49">
        <v>78</v>
      </c>
      <c r="AO155" s="294"/>
      <c r="AP155" s="330">
        <v>134</v>
      </c>
      <c r="AQ155" s="331">
        <v>0.26900000000000002</v>
      </c>
      <c r="AR155" s="331">
        <v>0.33800000000000002</v>
      </c>
      <c r="AS155" s="331">
        <v>0.373</v>
      </c>
      <c r="AT155" s="331">
        <v>0.71099999999999997</v>
      </c>
      <c r="AU155" s="294"/>
      <c r="AV155" s="332">
        <v>391</v>
      </c>
      <c r="AW155" s="331">
        <v>0.30199999999999999</v>
      </c>
      <c r="AX155" s="331">
        <v>0.35699999999999998</v>
      </c>
      <c r="AY155" s="331">
        <v>0.46800000000000003</v>
      </c>
      <c r="AZ155" s="331">
        <v>0.82499999999999996</v>
      </c>
    </row>
    <row r="156" spans="1:52" s="50" customFormat="1" ht="15.75" thickBot="1">
      <c r="A156" s="50" t="s">
        <v>140</v>
      </c>
      <c r="B156" s="50" t="s">
        <v>1363</v>
      </c>
      <c r="C156" s="49">
        <v>36</v>
      </c>
      <c r="D156" s="50" t="s">
        <v>53</v>
      </c>
      <c r="E156" s="50" t="s">
        <v>54</v>
      </c>
      <c r="F156" s="49" t="s">
        <v>10</v>
      </c>
      <c r="G156" s="49">
        <v>144</v>
      </c>
      <c r="H156" s="49">
        <v>604</v>
      </c>
      <c r="I156" s="49">
        <v>572</v>
      </c>
      <c r="J156" s="292">
        <v>0.28499999999999998</v>
      </c>
      <c r="K156" s="292">
        <v>0.31900000000000001</v>
      </c>
      <c r="L156" s="292">
        <v>0.41599999999999998</v>
      </c>
      <c r="M156" s="292">
        <v>0.73499999999999999</v>
      </c>
      <c r="N156" s="49">
        <v>81</v>
      </c>
      <c r="O156" s="49">
        <v>163</v>
      </c>
      <c r="P156" s="49">
        <v>34</v>
      </c>
      <c r="Q156" s="49">
        <v>1</v>
      </c>
      <c r="R156" s="49">
        <v>13</v>
      </c>
      <c r="S156" s="49">
        <v>60</v>
      </c>
      <c r="T156" s="49">
        <v>11</v>
      </c>
      <c r="U156" s="49">
        <v>8</v>
      </c>
      <c r="V156" s="49">
        <v>21</v>
      </c>
      <c r="W156" s="49">
        <v>73</v>
      </c>
      <c r="X156" s="49">
        <v>93</v>
      </c>
      <c r="Y156" s="49">
        <v>238</v>
      </c>
      <c r="Z156" s="49">
        <v>21</v>
      </c>
      <c r="AA156" s="49">
        <v>8</v>
      </c>
      <c r="AB156" s="49">
        <v>2</v>
      </c>
      <c r="AC156" s="49">
        <v>1</v>
      </c>
      <c r="AD156" s="49">
        <v>1</v>
      </c>
      <c r="AE156" s="293" t="s">
        <v>1364</v>
      </c>
      <c r="AF156" s="294"/>
      <c r="AG156" s="49">
        <v>0</v>
      </c>
      <c r="AH156" s="49">
        <v>0</v>
      </c>
      <c r="AI156" s="49">
        <v>112</v>
      </c>
      <c r="AJ156" s="49">
        <v>25</v>
      </c>
      <c r="AK156" s="49">
        <v>0</v>
      </c>
      <c r="AL156" s="49">
        <v>0</v>
      </c>
      <c r="AM156" s="49">
        <v>0</v>
      </c>
      <c r="AN156" s="49">
        <v>0</v>
      </c>
      <c r="AO156" s="294"/>
      <c r="AP156" s="330">
        <v>118</v>
      </c>
      <c r="AQ156" s="331">
        <v>0.29699999999999999</v>
      </c>
      <c r="AR156" s="331">
        <v>0.33900000000000002</v>
      </c>
      <c r="AS156" s="331">
        <v>0.373</v>
      </c>
      <c r="AT156" s="331">
        <v>0.71099999999999997</v>
      </c>
      <c r="AU156" s="294"/>
      <c r="AV156" s="332">
        <v>454</v>
      </c>
      <c r="AW156" s="331">
        <v>0.28199999999999997</v>
      </c>
      <c r="AX156" s="331">
        <v>0.314</v>
      </c>
      <c r="AY156" s="331">
        <v>0.42699999999999999</v>
      </c>
      <c r="AZ156" s="331">
        <v>0.74099999999999999</v>
      </c>
    </row>
    <row r="157" spans="1:52" s="50" customFormat="1" ht="15.75" thickBot="1">
      <c r="A157" s="50" t="s">
        <v>1087</v>
      </c>
      <c r="B157" s="50" t="s">
        <v>1365</v>
      </c>
      <c r="C157" s="49">
        <v>24</v>
      </c>
      <c r="D157" s="50" t="s">
        <v>132</v>
      </c>
      <c r="E157" s="50" t="s">
        <v>43</v>
      </c>
      <c r="F157" s="49" t="s">
        <v>37</v>
      </c>
      <c r="G157" s="49">
        <v>29</v>
      </c>
      <c r="H157" s="49">
        <v>53</v>
      </c>
      <c r="I157" s="49">
        <v>49</v>
      </c>
      <c r="J157" s="292">
        <v>0.16300000000000001</v>
      </c>
      <c r="K157" s="292">
        <v>0.22600000000000001</v>
      </c>
      <c r="L157" s="292">
        <v>0.16300000000000001</v>
      </c>
      <c r="M157" s="292">
        <v>0.39</v>
      </c>
      <c r="N157" s="49">
        <v>3</v>
      </c>
      <c r="O157" s="49">
        <v>8</v>
      </c>
      <c r="P157" s="49">
        <v>0</v>
      </c>
      <c r="Q157" s="49">
        <v>0</v>
      </c>
      <c r="R157" s="49">
        <v>0</v>
      </c>
      <c r="S157" s="49">
        <v>1</v>
      </c>
      <c r="T157" s="49">
        <v>1</v>
      </c>
      <c r="U157" s="49">
        <v>0</v>
      </c>
      <c r="V157" s="49">
        <v>4</v>
      </c>
      <c r="W157" s="49">
        <v>11</v>
      </c>
      <c r="X157" s="49">
        <v>8</v>
      </c>
      <c r="Y157" s="49">
        <v>8</v>
      </c>
      <c r="Z157" s="49">
        <v>1</v>
      </c>
      <c r="AA157" s="49">
        <v>0</v>
      </c>
      <c r="AB157" s="49">
        <v>0</v>
      </c>
      <c r="AC157" s="49">
        <v>0</v>
      </c>
      <c r="AD157" s="49">
        <v>0</v>
      </c>
      <c r="AE157" s="293" t="s">
        <v>1366</v>
      </c>
      <c r="AF157" s="294"/>
      <c r="AG157" s="49">
        <v>0</v>
      </c>
      <c r="AH157" s="49">
        <v>0</v>
      </c>
      <c r="AI157" s="49">
        <v>7</v>
      </c>
      <c r="AJ157" s="49">
        <v>4</v>
      </c>
      <c r="AK157" s="49">
        <v>5</v>
      </c>
      <c r="AL157" s="49">
        <v>0</v>
      </c>
      <c r="AM157" s="49">
        <v>0</v>
      </c>
      <c r="AN157" s="49">
        <v>0</v>
      </c>
      <c r="AO157" s="294"/>
      <c r="AP157" s="330">
        <v>21</v>
      </c>
      <c r="AQ157" s="331">
        <v>0.23799999999999999</v>
      </c>
      <c r="AR157" s="331">
        <v>0.30399999999999999</v>
      </c>
      <c r="AS157" s="331">
        <v>0.23799999999999999</v>
      </c>
      <c r="AT157" s="331">
        <v>0.54200000000000004</v>
      </c>
      <c r="AU157" s="294"/>
      <c r="AV157" s="332">
        <v>28</v>
      </c>
      <c r="AW157" s="331">
        <v>0.107</v>
      </c>
      <c r="AX157" s="331">
        <v>0.16700000000000001</v>
      </c>
      <c r="AY157" s="331">
        <v>0.107</v>
      </c>
      <c r="AZ157" s="331">
        <v>0.27400000000000002</v>
      </c>
    </row>
    <row r="158" spans="1:52" s="50" customFormat="1" ht="15.75" thickBot="1">
      <c r="A158" s="50" t="s">
        <v>1084</v>
      </c>
      <c r="B158" s="50" t="s">
        <v>1367</v>
      </c>
      <c r="C158" s="49">
        <v>24</v>
      </c>
      <c r="D158" s="50" t="s">
        <v>65</v>
      </c>
      <c r="E158" s="50" t="s">
        <v>34</v>
      </c>
      <c r="F158" s="49" t="s">
        <v>35</v>
      </c>
      <c r="G158" s="49">
        <v>81</v>
      </c>
      <c r="H158" s="49">
        <v>282</v>
      </c>
      <c r="I158" s="49">
        <v>256</v>
      </c>
      <c r="J158" s="292">
        <v>0.27</v>
      </c>
      <c r="K158" s="292">
        <v>0.32900000000000001</v>
      </c>
      <c r="L158" s="292">
        <v>0.35499999999999998</v>
      </c>
      <c r="M158" s="292">
        <v>0.68400000000000005</v>
      </c>
      <c r="N158" s="49">
        <v>33</v>
      </c>
      <c r="O158" s="49">
        <v>69</v>
      </c>
      <c r="P158" s="49">
        <v>8</v>
      </c>
      <c r="Q158" s="49">
        <v>4</v>
      </c>
      <c r="R158" s="49">
        <v>2</v>
      </c>
      <c r="S158" s="49">
        <v>12</v>
      </c>
      <c r="T158" s="49">
        <v>16</v>
      </c>
      <c r="U158" s="49">
        <v>5</v>
      </c>
      <c r="V158" s="49">
        <v>23</v>
      </c>
      <c r="W158" s="49">
        <v>62</v>
      </c>
      <c r="X158" s="49">
        <v>89</v>
      </c>
      <c r="Y158" s="49">
        <v>91</v>
      </c>
      <c r="Z158" s="49">
        <v>2</v>
      </c>
      <c r="AA158" s="49">
        <v>0</v>
      </c>
      <c r="AB158" s="49">
        <v>2</v>
      </c>
      <c r="AC158" s="49">
        <v>1</v>
      </c>
      <c r="AD158" s="49">
        <v>0</v>
      </c>
      <c r="AE158" s="293" t="s">
        <v>1368</v>
      </c>
      <c r="AF158" s="294"/>
      <c r="AG158" s="49">
        <v>0</v>
      </c>
      <c r="AH158" s="49">
        <v>0</v>
      </c>
      <c r="AI158" s="49">
        <v>0</v>
      </c>
      <c r="AJ158" s="49">
        <v>0</v>
      </c>
      <c r="AK158" s="49">
        <v>0</v>
      </c>
      <c r="AL158" s="49">
        <v>24</v>
      </c>
      <c r="AM158" s="49">
        <v>51</v>
      </c>
      <c r="AN158" s="49">
        <v>9</v>
      </c>
      <c r="AO158" s="294"/>
      <c r="AP158" s="330">
        <v>41</v>
      </c>
      <c r="AQ158" s="331">
        <v>0.26800000000000002</v>
      </c>
      <c r="AR158" s="331">
        <v>0.28599999999999998</v>
      </c>
      <c r="AS158" s="331">
        <v>0.317</v>
      </c>
      <c r="AT158" s="331">
        <v>0.60299999999999998</v>
      </c>
      <c r="AU158" s="294"/>
      <c r="AV158" s="332">
        <v>215</v>
      </c>
      <c r="AW158" s="331">
        <v>0.27</v>
      </c>
      <c r="AX158" s="331">
        <v>0.33600000000000002</v>
      </c>
      <c r="AY158" s="331">
        <v>0.36299999999999999</v>
      </c>
      <c r="AZ158" s="331">
        <v>0.69899999999999995</v>
      </c>
    </row>
    <row r="159" spans="1:52" s="50" customFormat="1" ht="15.75" thickBot="1">
      <c r="A159" s="50" t="s">
        <v>141</v>
      </c>
      <c r="B159" s="50" t="s">
        <v>1369</v>
      </c>
      <c r="C159" s="49">
        <v>32</v>
      </c>
      <c r="D159" s="50" t="s">
        <v>57</v>
      </c>
      <c r="E159" s="50" t="s">
        <v>34</v>
      </c>
      <c r="F159" s="49" t="s">
        <v>10</v>
      </c>
      <c r="G159" s="49">
        <v>130</v>
      </c>
      <c r="H159" s="49">
        <v>500</v>
      </c>
      <c r="I159" s="49">
        <v>450</v>
      </c>
      <c r="J159" s="292">
        <v>0.25600000000000001</v>
      </c>
      <c r="K159" s="292">
        <v>0.314</v>
      </c>
      <c r="L159" s="292">
        <v>0.41099999999999998</v>
      </c>
      <c r="M159" s="292">
        <v>0.72499999999999998</v>
      </c>
      <c r="N159" s="49">
        <v>54</v>
      </c>
      <c r="O159" s="49">
        <v>115</v>
      </c>
      <c r="P159" s="49">
        <v>19</v>
      </c>
      <c r="Q159" s="49">
        <v>3</v>
      </c>
      <c r="R159" s="49">
        <v>15</v>
      </c>
      <c r="S159" s="49">
        <v>66</v>
      </c>
      <c r="T159" s="49">
        <v>2</v>
      </c>
      <c r="U159" s="49">
        <v>2</v>
      </c>
      <c r="V159" s="49">
        <v>40</v>
      </c>
      <c r="W159" s="49">
        <v>122</v>
      </c>
      <c r="X159" s="49">
        <v>95</v>
      </c>
      <c r="Y159" s="49">
        <v>185</v>
      </c>
      <c r="Z159" s="49">
        <v>16</v>
      </c>
      <c r="AA159" s="49">
        <v>2</v>
      </c>
      <c r="AB159" s="49">
        <v>0</v>
      </c>
      <c r="AC159" s="49">
        <v>8</v>
      </c>
      <c r="AD159" s="49">
        <v>0</v>
      </c>
      <c r="AE159" s="293" t="s">
        <v>1370</v>
      </c>
      <c r="AF159" s="294"/>
      <c r="AG159" s="49">
        <v>0</v>
      </c>
      <c r="AH159" s="49">
        <v>118</v>
      </c>
      <c r="AI159" s="49">
        <v>0</v>
      </c>
      <c r="AJ159" s="49">
        <v>1</v>
      </c>
      <c r="AK159" s="49">
        <v>0</v>
      </c>
      <c r="AL159" s="49">
        <v>0</v>
      </c>
      <c r="AM159" s="49">
        <v>0</v>
      </c>
      <c r="AN159" s="49">
        <v>10</v>
      </c>
      <c r="AO159" s="294"/>
      <c r="AP159" s="330">
        <v>125</v>
      </c>
      <c r="AQ159" s="331">
        <v>0.26400000000000001</v>
      </c>
      <c r="AR159" s="331">
        <v>0.35599999999999998</v>
      </c>
      <c r="AS159" s="331">
        <v>0.44800000000000001</v>
      </c>
      <c r="AT159" s="331">
        <v>0.80400000000000005</v>
      </c>
      <c r="AU159" s="294"/>
      <c r="AV159" s="332">
        <v>325</v>
      </c>
      <c r="AW159" s="331">
        <v>0.252</v>
      </c>
      <c r="AX159" s="331">
        <v>0.29599999999999999</v>
      </c>
      <c r="AY159" s="331">
        <v>0.39700000000000002</v>
      </c>
      <c r="AZ159" s="331">
        <v>0.69299999999999995</v>
      </c>
    </row>
    <row r="160" spans="1:52" s="50" customFormat="1" ht="15.75" thickBot="1">
      <c r="A160" s="50" t="s">
        <v>142</v>
      </c>
      <c r="B160" s="50" t="s">
        <v>1371</v>
      </c>
      <c r="C160" s="49">
        <v>38</v>
      </c>
      <c r="D160" s="50" t="s">
        <v>69</v>
      </c>
      <c r="E160" s="50" t="s">
        <v>43</v>
      </c>
      <c r="F160" s="49" t="s">
        <v>10</v>
      </c>
      <c r="G160" s="49">
        <v>70</v>
      </c>
      <c r="H160" s="49">
        <v>289</v>
      </c>
      <c r="I160" s="49">
        <v>252</v>
      </c>
      <c r="J160" s="292">
        <v>0.22600000000000001</v>
      </c>
      <c r="K160" s="292">
        <v>0.32200000000000001</v>
      </c>
      <c r="L160" s="292">
        <v>0.39300000000000002</v>
      </c>
      <c r="M160" s="292">
        <v>0.71499999999999997</v>
      </c>
      <c r="N160" s="49">
        <v>35</v>
      </c>
      <c r="O160" s="49">
        <v>57</v>
      </c>
      <c r="P160" s="49">
        <v>10</v>
      </c>
      <c r="Q160" s="49">
        <v>1</v>
      </c>
      <c r="R160" s="49">
        <v>10</v>
      </c>
      <c r="S160" s="49">
        <v>29</v>
      </c>
      <c r="T160" s="49">
        <v>4</v>
      </c>
      <c r="U160" s="49">
        <v>3</v>
      </c>
      <c r="V160" s="49">
        <v>35</v>
      </c>
      <c r="W160" s="49">
        <v>69</v>
      </c>
      <c r="X160" s="49">
        <v>84</v>
      </c>
      <c r="Y160" s="49">
        <v>99</v>
      </c>
      <c r="Z160" s="49">
        <v>4</v>
      </c>
      <c r="AA160" s="49">
        <v>1</v>
      </c>
      <c r="AB160" s="49">
        <v>0</v>
      </c>
      <c r="AC160" s="49">
        <v>1</v>
      </c>
      <c r="AD160" s="49">
        <v>1</v>
      </c>
      <c r="AE160" s="293" t="s">
        <v>1372</v>
      </c>
      <c r="AF160" s="294"/>
      <c r="AG160" s="49">
        <v>0</v>
      </c>
      <c r="AH160" s="49">
        <v>0</v>
      </c>
      <c r="AI160" s="49">
        <v>0</v>
      </c>
      <c r="AJ160" s="49">
        <v>0</v>
      </c>
      <c r="AK160" s="49">
        <v>0</v>
      </c>
      <c r="AL160" s="49">
        <v>51</v>
      </c>
      <c r="AM160" s="49">
        <v>0</v>
      </c>
      <c r="AN160" s="49">
        <v>16</v>
      </c>
      <c r="AO160" s="294"/>
      <c r="AP160" s="330">
        <v>46</v>
      </c>
      <c r="AQ160" s="331">
        <v>0.23899999999999999</v>
      </c>
      <c r="AR160" s="331">
        <v>0.36399999999999999</v>
      </c>
      <c r="AS160" s="331">
        <v>0.45700000000000002</v>
      </c>
      <c r="AT160" s="331">
        <v>0.82</v>
      </c>
      <c r="AU160" s="294"/>
      <c r="AV160" s="332">
        <v>206</v>
      </c>
      <c r="AW160" s="331">
        <v>0.223</v>
      </c>
      <c r="AX160" s="331">
        <v>0.312</v>
      </c>
      <c r="AY160" s="331">
        <v>0.379</v>
      </c>
      <c r="AZ160" s="331">
        <v>0.69099999999999995</v>
      </c>
    </row>
    <row r="161" spans="1:64" s="50" customFormat="1" ht="15.75" thickBot="1">
      <c r="A161" s="50" t="s">
        <v>209</v>
      </c>
      <c r="B161" s="50" t="s">
        <v>1373</v>
      </c>
      <c r="C161" s="49">
        <v>26</v>
      </c>
      <c r="D161" s="50" t="s">
        <v>51</v>
      </c>
      <c r="E161" s="50" t="s">
        <v>43</v>
      </c>
      <c r="F161" s="49" t="s">
        <v>35</v>
      </c>
      <c r="G161" s="49">
        <v>108</v>
      </c>
      <c r="H161" s="49">
        <v>411</v>
      </c>
      <c r="I161" s="49">
        <v>354</v>
      </c>
      <c r="J161" s="292">
        <v>0.28499999999999998</v>
      </c>
      <c r="K161" s="292">
        <v>0.376</v>
      </c>
      <c r="L161" s="292">
        <v>0.41199999999999998</v>
      </c>
      <c r="M161" s="292">
        <v>0.78800000000000003</v>
      </c>
      <c r="N161" s="49">
        <v>55</v>
      </c>
      <c r="O161" s="49">
        <v>101</v>
      </c>
      <c r="P161" s="49">
        <v>27</v>
      </c>
      <c r="Q161" s="49">
        <v>3</v>
      </c>
      <c r="R161" s="49">
        <v>4</v>
      </c>
      <c r="S161" s="49">
        <v>42</v>
      </c>
      <c r="T161" s="49">
        <v>8</v>
      </c>
      <c r="U161" s="49">
        <v>2</v>
      </c>
      <c r="V161" s="49">
        <v>41</v>
      </c>
      <c r="W161" s="49">
        <v>60</v>
      </c>
      <c r="X161" s="49">
        <v>109</v>
      </c>
      <c r="Y161" s="49">
        <v>146</v>
      </c>
      <c r="Z161" s="49">
        <v>4</v>
      </c>
      <c r="AA161" s="49">
        <v>12</v>
      </c>
      <c r="AB161" s="49">
        <v>1</v>
      </c>
      <c r="AC161" s="49">
        <v>3</v>
      </c>
      <c r="AD161" s="49">
        <v>11</v>
      </c>
      <c r="AE161" s="293" t="s">
        <v>915</v>
      </c>
      <c r="AF161" s="294"/>
      <c r="AG161" s="49">
        <v>0</v>
      </c>
      <c r="AH161" s="49">
        <v>0</v>
      </c>
      <c r="AI161" s="49">
        <v>106</v>
      </c>
      <c r="AJ161" s="49">
        <v>0</v>
      </c>
      <c r="AK161" s="49">
        <v>0</v>
      </c>
      <c r="AL161" s="49">
        <v>0</v>
      </c>
      <c r="AM161" s="49">
        <v>0</v>
      </c>
      <c r="AN161" s="49">
        <v>0</v>
      </c>
      <c r="AO161" s="294"/>
      <c r="AP161" s="330">
        <v>73</v>
      </c>
      <c r="AQ161" s="331">
        <v>0.27400000000000002</v>
      </c>
      <c r="AR161" s="331">
        <v>0.36</v>
      </c>
      <c r="AS161" s="331">
        <v>0.34200000000000003</v>
      </c>
      <c r="AT161" s="331">
        <v>0.70299999999999996</v>
      </c>
      <c r="AU161" s="294"/>
      <c r="AV161" s="332">
        <v>281</v>
      </c>
      <c r="AW161" s="331">
        <v>0.28799999999999998</v>
      </c>
      <c r="AX161" s="331">
        <v>0.38</v>
      </c>
      <c r="AY161" s="331">
        <v>0.43099999999999999</v>
      </c>
      <c r="AZ161" s="331">
        <v>0.81</v>
      </c>
    </row>
    <row r="162" spans="1:64" ht="15" customHeight="1">
      <c r="A162" s="102"/>
      <c r="B162" s="135"/>
      <c r="C162" s="135"/>
      <c r="D162" s="135"/>
      <c r="E162" s="135"/>
      <c r="F162" s="135"/>
      <c r="G162" s="135"/>
      <c r="H162" s="135"/>
      <c r="I162" s="104"/>
      <c r="J162" s="104"/>
      <c r="K162" s="104"/>
      <c r="L162" s="104"/>
      <c r="M162" s="135"/>
      <c r="N162" s="135"/>
      <c r="O162" s="135"/>
      <c r="P162" s="135"/>
      <c r="Q162" s="135"/>
      <c r="R162" s="135"/>
      <c r="S162" s="135"/>
      <c r="T162" s="135"/>
      <c r="U162" s="135"/>
      <c r="V162" s="135"/>
      <c r="W162" s="135"/>
      <c r="X162" s="135"/>
      <c r="Y162" s="135"/>
      <c r="Z162" s="135"/>
      <c r="AA162" s="135"/>
      <c r="AB162" s="135"/>
      <c r="AC162" s="135"/>
      <c r="AD162" s="135"/>
      <c r="AE162" s="135"/>
      <c r="AF162" s="135"/>
      <c r="AG162" s="135"/>
      <c r="AH162" s="135"/>
      <c r="AI162" s="135"/>
      <c r="AJ162" s="135"/>
      <c r="AK162" s="135"/>
      <c r="AL162" s="135"/>
      <c r="AM162" s="135"/>
      <c r="AN162" s="135"/>
      <c r="AO162" s="135"/>
      <c r="AP162" s="320"/>
      <c r="AQ162" s="320"/>
      <c r="AR162" s="320"/>
      <c r="AS162" s="320"/>
      <c r="AT162" s="334"/>
      <c r="AU162" s="334"/>
      <c r="AV162" s="334"/>
      <c r="AW162" s="334"/>
      <c r="AX162" s="320"/>
      <c r="AY162" s="334"/>
      <c r="AZ162" s="334"/>
      <c r="BA162" s="104"/>
      <c r="BB162" s="104"/>
    </row>
    <row r="163" spans="1:64" s="106" customFormat="1" ht="15" customHeight="1">
      <c r="A163" s="147" t="s">
        <v>469</v>
      </c>
      <c r="B163" s="148"/>
      <c r="C163" s="148"/>
      <c r="D163" s="148"/>
      <c r="E163" s="138"/>
      <c r="F163" s="138"/>
      <c r="G163" s="138"/>
      <c r="H163" s="138"/>
      <c r="I163" s="138"/>
      <c r="J163" s="138"/>
      <c r="K163" s="138"/>
      <c r="L163" s="138"/>
      <c r="M163" s="138"/>
      <c r="N163" s="138"/>
      <c r="O163" s="138"/>
      <c r="P163" s="138"/>
      <c r="Q163" s="138"/>
      <c r="R163" s="138"/>
      <c r="S163" s="138"/>
      <c r="T163" s="138"/>
      <c r="U163" s="138"/>
      <c r="V163" s="138"/>
      <c r="W163" s="138"/>
      <c r="X163" s="138"/>
      <c r="Y163" s="138"/>
      <c r="Z163" s="138"/>
      <c r="AA163" s="138"/>
      <c r="AB163" s="138"/>
      <c r="AC163" s="138"/>
      <c r="AD163" s="138"/>
      <c r="AE163" s="138"/>
      <c r="AF163" s="138"/>
      <c r="AG163" s="138"/>
      <c r="AH163" s="138"/>
      <c r="AI163" s="138"/>
      <c r="AJ163" s="138"/>
      <c r="AK163" s="138"/>
      <c r="AL163" s="138"/>
      <c r="AM163" s="138"/>
      <c r="AN163" s="138"/>
      <c r="AO163" s="138"/>
      <c r="AP163" s="341"/>
      <c r="AQ163" s="341"/>
      <c r="AR163" s="341"/>
      <c r="AS163" s="341"/>
      <c r="AT163" s="341"/>
      <c r="AU163" s="341"/>
      <c r="AV163" s="341"/>
      <c r="AW163" s="341"/>
      <c r="AX163" s="341"/>
      <c r="AY163" s="341"/>
      <c r="AZ163" s="341"/>
      <c r="BA163" s="138"/>
      <c r="BB163" s="150"/>
      <c r="BC163" s="138"/>
      <c r="BD163" s="138"/>
      <c r="BE163" s="138"/>
      <c r="BF163" s="138"/>
      <c r="BG163" s="138"/>
      <c r="BH163" s="138"/>
      <c r="BI163" s="138"/>
      <c r="BJ163" s="138"/>
      <c r="BK163" s="137"/>
      <c r="BL163" s="137"/>
    </row>
    <row r="164" spans="1:64" ht="15" customHeight="1">
      <c r="A164" s="121"/>
      <c r="B164" s="145"/>
      <c r="C164" s="145"/>
      <c r="D164" s="145"/>
      <c r="E164" s="171"/>
      <c r="F164" s="171"/>
      <c r="G164" s="171"/>
      <c r="H164" s="171"/>
      <c r="I164" s="171"/>
      <c r="J164" s="171"/>
      <c r="K164" s="171"/>
      <c r="L164" s="171"/>
      <c r="M164" s="171"/>
      <c r="N164" s="171"/>
      <c r="O164" s="171"/>
      <c r="P164" s="171"/>
      <c r="Q164" s="171"/>
      <c r="R164" s="171"/>
      <c r="S164" s="171"/>
      <c r="T164" s="171"/>
      <c r="U164" s="171"/>
      <c r="V164" s="171"/>
      <c r="W164" s="171"/>
      <c r="X164" s="171"/>
      <c r="Y164" s="171"/>
      <c r="Z164" s="171"/>
      <c r="AA164" s="171"/>
      <c r="AB164" s="171"/>
      <c r="AC164" s="171"/>
      <c r="AD164" s="170"/>
      <c r="AE164" s="170"/>
      <c r="AF164" s="171"/>
      <c r="AG164" s="171"/>
      <c r="AH164" s="171"/>
      <c r="AI164" s="171"/>
      <c r="AJ164" s="170"/>
      <c r="AK164" s="171"/>
      <c r="AL164" s="171"/>
      <c r="AM164" s="171"/>
      <c r="AN164" s="171"/>
      <c r="AO164" s="170"/>
      <c r="AP164" s="49"/>
      <c r="AQ164" s="49"/>
      <c r="AR164" s="49"/>
      <c r="AS164" s="84"/>
      <c r="AT164" s="84"/>
      <c r="AU164" s="49"/>
      <c r="AV164" s="49"/>
      <c r="AW164" s="84"/>
      <c r="AX164" s="84"/>
      <c r="AY164" s="49"/>
      <c r="AZ164" s="49"/>
      <c r="BA164" s="171"/>
      <c r="BC164" s="171"/>
      <c r="BD164" s="171"/>
      <c r="BE164" s="171"/>
      <c r="BF164" s="109"/>
      <c r="BG164" s="109"/>
      <c r="BH164" s="170"/>
      <c r="BI164" s="109"/>
      <c r="BJ164" s="109"/>
      <c r="BK164" s="107"/>
      <c r="BL164" s="107"/>
    </row>
    <row r="165" spans="1:64" ht="15" customHeight="1">
      <c r="A165" s="124" t="s">
        <v>454</v>
      </c>
      <c r="B165" s="161"/>
      <c r="C165" s="161"/>
      <c r="D165" s="161"/>
      <c r="E165" s="171"/>
      <c r="F165" s="171"/>
      <c r="G165" s="171"/>
      <c r="H165" s="171"/>
      <c r="I165" s="171"/>
      <c r="J165" s="171"/>
      <c r="K165" s="171"/>
      <c r="L165" s="171"/>
      <c r="M165" s="171"/>
      <c r="N165" s="171"/>
      <c r="O165" s="171"/>
      <c r="P165" s="171"/>
      <c r="Q165" s="171"/>
      <c r="R165" s="171"/>
      <c r="S165" s="171"/>
      <c r="T165" s="171"/>
      <c r="U165" s="171"/>
      <c r="V165" s="171"/>
      <c r="W165" s="171"/>
      <c r="X165" s="171"/>
      <c r="Y165" s="171"/>
      <c r="Z165" s="171"/>
      <c r="AA165" s="171"/>
      <c r="AB165" s="171"/>
      <c r="AC165" s="171"/>
      <c r="AD165" s="170"/>
      <c r="AE165" s="170"/>
      <c r="AF165" s="171"/>
      <c r="AG165" s="171"/>
      <c r="AH165" s="171"/>
      <c r="AI165" s="171"/>
      <c r="AJ165" s="170"/>
      <c r="AK165" s="171"/>
      <c r="AL165" s="171"/>
      <c r="AM165" s="171"/>
      <c r="AN165" s="171"/>
      <c r="AO165" s="170"/>
      <c r="AP165" s="49"/>
      <c r="AQ165" s="49"/>
      <c r="AR165" s="49"/>
      <c r="AS165" s="49"/>
      <c r="AT165" s="84"/>
      <c r="AU165" s="49"/>
      <c r="AV165" s="49"/>
      <c r="AW165" s="84"/>
      <c r="AX165" s="84"/>
      <c r="AY165" s="49"/>
      <c r="AZ165" s="49"/>
      <c r="BA165" s="171"/>
      <c r="BC165" s="171"/>
      <c r="BD165" s="171"/>
      <c r="BE165" s="171"/>
      <c r="BF165" s="107"/>
      <c r="BG165" s="107"/>
      <c r="BH165" s="165"/>
      <c r="BI165" s="107"/>
      <c r="BJ165" s="107"/>
      <c r="BK165" s="107"/>
      <c r="BL165" s="107"/>
    </row>
    <row r="166" spans="1:64" s="50" customFormat="1" ht="15.75" thickBot="1">
      <c r="A166" s="50" t="s">
        <v>496</v>
      </c>
      <c r="B166" s="50" t="s">
        <v>1374</v>
      </c>
      <c r="C166" s="49">
        <v>35</v>
      </c>
      <c r="D166" s="50" t="s">
        <v>53</v>
      </c>
      <c r="E166" s="50" t="s">
        <v>54</v>
      </c>
      <c r="F166" s="49" t="s">
        <v>35</v>
      </c>
      <c r="G166" s="49">
        <v>110</v>
      </c>
      <c r="H166" s="49">
        <v>374</v>
      </c>
      <c r="I166" s="49">
        <v>336</v>
      </c>
      <c r="J166" s="292">
        <v>0.27700000000000002</v>
      </c>
      <c r="K166" s="292">
        <v>0.33500000000000002</v>
      </c>
      <c r="L166" s="292">
        <v>0.39300000000000002</v>
      </c>
      <c r="M166" s="292">
        <v>0.72799999999999998</v>
      </c>
      <c r="N166" s="49">
        <v>48</v>
      </c>
      <c r="O166" s="49">
        <v>93</v>
      </c>
      <c r="P166" s="49">
        <v>20</v>
      </c>
      <c r="Q166" s="49">
        <v>2</v>
      </c>
      <c r="R166" s="49">
        <v>5</v>
      </c>
      <c r="S166" s="49">
        <v>35</v>
      </c>
      <c r="T166" s="49">
        <v>10</v>
      </c>
      <c r="U166" s="49">
        <v>2</v>
      </c>
      <c r="V166" s="49">
        <v>29</v>
      </c>
      <c r="W166" s="49">
        <v>44</v>
      </c>
      <c r="X166" s="49">
        <v>98</v>
      </c>
      <c r="Y166" s="49">
        <v>132</v>
      </c>
      <c r="Z166" s="49">
        <v>12</v>
      </c>
      <c r="AA166" s="49">
        <v>3</v>
      </c>
      <c r="AB166" s="49">
        <v>1</v>
      </c>
      <c r="AC166" s="49">
        <v>5</v>
      </c>
      <c r="AD166" s="49">
        <v>1</v>
      </c>
      <c r="AE166" s="293" t="s">
        <v>1375</v>
      </c>
      <c r="AF166" s="294"/>
      <c r="AG166" s="49">
        <v>0</v>
      </c>
      <c r="AH166" s="49">
        <v>0</v>
      </c>
      <c r="AI166" s="49">
        <v>0</v>
      </c>
      <c r="AJ166" s="49">
        <v>0</v>
      </c>
      <c r="AK166" s="49">
        <v>0</v>
      </c>
      <c r="AL166" s="49">
        <v>64</v>
      </c>
      <c r="AM166" s="49">
        <v>2</v>
      </c>
      <c r="AN166" s="49">
        <v>47</v>
      </c>
      <c r="AO166" s="294"/>
      <c r="AP166" s="330">
        <v>55</v>
      </c>
      <c r="AQ166" s="331">
        <v>0.218</v>
      </c>
      <c r="AR166" s="331">
        <v>0.313</v>
      </c>
      <c r="AS166" s="331">
        <v>0.27300000000000002</v>
      </c>
      <c r="AT166" s="331">
        <v>0.58599999999999997</v>
      </c>
      <c r="AU166" s="294"/>
      <c r="AV166" s="332">
        <v>281</v>
      </c>
      <c r="AW166" s="331">
        <v>0.28799999999999998</v>
      </c>
      <c r="AX166" s="331">
        <v>0.34</v>
      </c>
      <c r="AY166" s="331">
        <v>0.41599999999999998</v>
      </c>
      <c r="AZ166" s="331">
        <v>0.75600000000000001</v>
      </c>
    </row>
    <row r="167" spans="1:64" s="50" customFormat="1" ht="15.75" thickBot="1">
      <c r="A167" s="50" t="s">
        <v>1376</v>
      </c>
      <c r="B167" s="50" t="s">
        <v>1377</v>
      </c>
      <c r="C167" s="49">
        <v>25</v>
      </c>
      <c r="D167" s="50" t="s">
        <v>89</v>
      </c>
      <c r="E167" s="50" t="s">
        <v>34</v>
      </c>
      <c r="F167" s="49" t="s">
        <v>10</v>
      </c>
      <c r="G167" s="49">
        <v>157</v>
      </c>
      <c r="H167" s="49">
        <v>665</v>
      </c>
      <c r="I167" s="49">
        <v>614</v>
      </c>
      <c r="J167" s="292">
        <v>0.27200000000000002</v>
      </c>
      <c r="K167" s="292">
        <v>0.32</v>
      </c>
      <c r="L167" s="292">
        <v>0.49</v>
      </c>
      <c r="M167" s="292">
        <v>0.81100000000000005</v>
      </c>
      <c r="N167" s="49">
        <v>73</v>
      </c>
      <c r="O167" s="49">
        <v>167</v>
      </c>
      <c r="P167" s="49">
        <v>36</v>
      </c>
      <c r="Q167" s="49">
        <v>10</v>
      </c>
      <c r="R167" s="49">
        <v>26</v>
      </c>
      <c r="S167" s="49">
        <v>101</v>
      </c>
      <c r="T167" s="49">
        <v>4</v>
      </c>
      <c r="U167" s="49">
        <v>5</v>
      </c>
      <c r="V167" s="49">
        <v>41</v>
      </c>
      <c r="W167" s="49">
        <v>142</v>
      </c>
      <c r="X167" s="49">
        <v>110</v>
      </c>
      <c r="Y167" s="49">
        <v>301</v>
      </c>
      <c r="Z167" s="49">
        <v>12</v>
      </c>
      <c r="AA167" s="49">
        <v>5</v>
      </c>
      <c r="AB167" s="49">
        <v>0</v>
      </c>
      <c r="AC167" s="49">
        <v>5</v>
      </c>
      <c r="AD167" s="49">
        <v>0</v>
      </c>
      <c r="AE167" s="293" t="s">
        <v>1378</v>
      </c>
      <c r="AF167" s="294"/>
      <c r="AG167" s="49">
        <v>0</v>
      </c>
      <c r="AH167" s="49">
        <v>0</v>
      </c>
      <c r="AI167" s="49">
        <v>0</v>
      </c>
      <c r="AJ167" s="49">
        <v>129</v>
      </c>
      <c r="AK167" s="49">
        <v>0</v>
      </c>
      <c r="AL167" s="49">
        <v>0</v>
      </c>
      <c r="AM167" s="49">
        <v>0</v>
      </c>
      <c r="AN167" s="49">
        <v>21</v>
      </c>
      <c r="AO167" s="294"/>
      <c r="AP167" s="330">
        <v>137</v>
      </c>
      <c r="AQ167" s="331">
        <v>0.29199999999999998</v>
      </c>
      <c r="AR167" s="331">
        <v>0.33600000000000002</v>
      </c>
      <c r="AS167" s="331">
        <v>0.59899999999999998</v>
      </c>
      <c r="AT167" s="331">
        <v>0.93400000000000005</v>
      </c>
      <c r="AU167" s="294"/>
      <c r="AV167" s="332">
        <v>477</v>
      </c>
      <c r="AW167" s="331">
        <v>0.26600000000000001</v>
      </c>
      <c r="AX167" s="331">
        <v>0.316</v>
      </c>
      <c r="AY167" s="331">
        <v>0.45900000000000002</v>
      </c>
      <c r="AZ167" s="331">
        <v>0.77500000000000002</v>
      </c>
    </row>
    <row r="168" spans="1:64" s="50" customFormat="1" ht="15.75" thickBot="1">
      <c r="A168" s="50" t="s">
        <v>187</v>
      </c>
      <c r="B168" s="50" t="s">
        <v>1379</v>
      </c>
      <c r="C168" s="49">
        <v>30</v>
      </c>
      <c r="D168" s="50" t="s">
        <v>33</v>
      </c>
      <c r="E168" s="50" t="s">
        <v>34</v>
      </c>
      <c r="F168" s="49" t="s">
        <v>35</v>
      </c>
      <c r="G168" s="49">
        <v>110</v>
      </c>
      <c r="H168" s="49">
        <v>407</v>
      </c>
      <c r="I168" s="49">
        <v>356</v>
      </c>
      <c r="J168" s="292">
        <v>0.24199999999999999</v>
      </c>
      <c r="K168" s="292">
        <v>0.33300000000000002</v>
      </c>
      <c r="L168" s="292">
        <v>0.38800000000000001</v>
      </c>
      <c r="M168" s="292">
        <v>0.72</v>
      </c>
      <c r="N168" s="49">
        <v>49</v>
      </c>
      <c r="O168" s="49">
        <v>86</v>
      </c>
      <c r="P168" s="49">
        <v>22</v>
      </c>
      <c r="Q168" s="49">
        <v>0</v>
      </c>
      <c r="R168" s="49">
        <v>10</v>
      </c>
      <c r="S168" s="49">
        <v>47</v>
      </c>
      <c r="T168" s="49">
        <v>0</v>
      </c>
      <c r="U168" s="49">
        <v>0</v>
      </c>
      <c r="V168" s="49">
        <v>45</v>
      </c>
      <c r="W168" s="49">
        <v>108</v>
      </c>
      <c r="X168" s="49">
        <v>93</v>
      </c>
      <c r="Y168" s="49">
        <v>138</v>
      </c>
      <c r="Z168" s="49">
        <v>10</v>
      </c>
      <c r="AA168" s="49">
        <v>4</v>
      </c>
      <c r="AB168" s="49">
        <v>1</v>
      </c>
      <c r="AC168" s="49">
        <v>1</v>
      </c>
      <c r="AD168" s="49">
        <v>1</v>
      </c>
      <c r="AE168" s="293" t="s">
        <v>884</v>
      </c>
      <c r="AF168" s="294"/>
      <c r="AG168" s="49">
        <v>108</v>
      </c>
      <c r="AH168" s="49">
        <v>0</v>
      </c>
      <c r="AI168" s="49">
        <v>0</v>
      </c>
      <c r="AJ168" s="49">
        <v>0</v>
      </c>
      <c r="AK168" s="49">
        <v>0</v>
      </c>
      <c r="AL168" s="49">
        <v>0</v>
      </c>
      <c r="AM168" s="49">
        <v>0</v>
      </c>
      <c r="AN168" s="49">
        <v>0</v>
      </c>
      <c r="AO168" s="294"/>
      <c r="AP168" s="330">
        <v>95</v>
      </c>
      <c r="AQ168" s="331">
        <v>0.26300000000000001</v>
      </c>
      <c r="AR168" s="331">
        <v>0.32700000000000001</v>
      </c>
      <c r="AS168" s="331">
        <v>0.41099999999999998</v>
      </c>
      <c r="AT168" s="331">
        <v>0.73699999999999999</v>
      </c>
      <c r="AU168" s="294"/>
      <c r="AV168" s="332">
        <v>261</v>
      </c>
      <c r="AW168" s="331">
        <v>0.23400000000000001</v>
      </c>
      <c r="AX168" s="331">
        <v>0.33400000000000002</v>
      </c>
      <c r="AY168" s="331">
        <v>0.379</v>
      </c>
      <c r="AZ168" s="331">
        <v>0.71399999999999997</v>
      </c>
    </row>
    <row r="169" spans="1:64" s="50" customFormat="1" ht="15.75" thickBot="1">
      <c r="A169" s="50" t="s">
        <v>72</v>
      </c>
      <c r="B169" s="50" t="s">
        <v>1380</v>
      </c>
      <c r="C169" s="49">
        <v>34</v>
      </c>
      <c r="D169" s="50" t="s">
        <v>73</v>
      </c>
      <c r="E169" s="50" t="s">
        <v>34</v>
      </c>
      <c r="F169" s="49" t="s">
        <v>35</v>
      </c>
      <c r="G169" s="49">
        <v>149</v>
      </c>
      <c r="H169" s="49">
        <v>636</v>
      </c>
      <c r="I169" s="49">
        <v>544</v>
      </c>
      <c r="J169" s="292">
        <v>0.26100000000000001</v>
      </c>
      <c r="K169" s="292">
        <v>0.35699999999999998</v>
      </c>
      <c r="L169" s="292">
        <v>0.42299999999999999</v>
      </c>
      <c r="M169" s="292">
        <v>0.78</v>
      </c>
      <c r="N169" s="49">
        <v>96</v>
      </c>
      <c r="O169" s="49">
        <v>142</v>
      </c>
      <c r="P169" s="49">
        <v>20</v>
      </c>
      <c r="Q169" s="49">
        <v>1</v>
      </c>
      <c r="R169" s="49">
        <v>22</v>
      </c>
      <c r="S169" s="49">
        <v>78</v>
      </c>
      <c r="T169" s="49">
        <v>12</v>
      </c>
      <c r="U169" s="49">
        <v>3</v>
      </c>
      <c r="V169" s="49">
        <v>77</v>
      </c>
      <c r="W169" s="49">
        <v>134</v>
      </c>
      <c r="X169" s="49">
        <v>103</v>
      </c>
      <c r="Y169" s="49">
        <v>230</v>
      </c>
      <c r="Z169" s="49">
        <v>18</v>
      </c>
      <c r="AA169" s="49">
        <v>7</v>
      </c>
      <c r="AB169" s="49">
        <v>3</v>
      </c>
      <c r="AC169" s="49">
        <v>5</v>
      </c>
      <c r="AD169" s="49">
        <v>1</v>
      </c>
      <c r="AE169" s="293" t="s">
        <v>1381</v>
      </c>
      <c r="AF169" s="294"/>
      <c r="AG169" s="49">
        <v>0</v>
      </c>
      <c r="AH169" s="49">
        <v>0</v>
      </c>
      <c r="AI169" s="49">
        <v>0</v>
      </c>
      <c r="AJ169" s="49">
        <v>0</v>
      </c>
      <c r="AK169" s="49">
        <v>0</v>
      </c>
      <c r="AL169" s="49">
        <v>0</v>
      </c>
      <c r="AM169" s="49">
        <v>0</v>
      </c>
      <c r="AN169" s="49">
        <v>77</v>
      </c>
      <c r="AO169" s="294"/>
      <c r="AP169" s="330">
        <v>122</v>
      </c>
      <c r="AQ169" s="331">
        <v>0.28699999999999998</v>
      </c>
      <c r="AR169" s="331">
        <v>0.4</v>
      </c>
      <c r="AS169" s="331">
        <v>0.35199999999999998</v>
      </c>
      <c r="AT169" s="331">
        <v>0.752</v>
      </c>
      <c r="AU169" s="294"/>
      <c r="AV169" s="332">
        <v>422</v>
      </c>
      <c r="AW169" s="331">
        <v>0.254</v>
      </c>
      <c r="AX169" s="331">
        <v>0.34399999999999997</v>
      </c>
      <c r="AY169" s="331">
        <v>0.443</v>
      </c>
      <c r="AZ169" s="331">
        <v>0.78700000000000003</v>
      </c>
    </row>
    <row r="170" spans="1:64" s="50" customFormat="1" ht="15.75" thickBot="1">
      <c r="A170" s="50" t="s">
        <v>782</v>
      </c>
      <c r="B170" s="50" t="s">
        <v>1382</v>
      </c>
      <c r="C170" s="49">
        <v>23</v>
      </c>
      <c r="D170" s="50" t="s">
        <v>73</v>
      </c>
      <c r="E170" s="50" t="s">
        <v>34</v>
      </c>
      <c r="F170" s="49" t="s">
        <v>35</v>
      </c>
      <c r="G170" s="49">
        <v>145</v>
      </c>
      <c r="H170" s="49">
        <v>532</v>
      </c>
      <c r="I170" s="49">
        <v>449</v>
      </c>
      <c r="J170" s="292">
        <v>0.20899999999999999</v>
      </c>
      <c r="K170" s="292">
        <v>0.33300000000000002</v>
      </c>
      <c r="L170" s="292">
        <v>0.53700000000000003</v>
      </c>
      <c r="M170" s="292">
        <v>0.86899999999999999</v>
      </c>
      <c r="N170" s="49">
        <v>85</v>
      </c>
      <c r="O170" s="49">
        <v>94</v>
      </c>
      <c r="P170" s="49">
        <v>18</v>
      </c>
      <c r="Q170" s="49">
        <v>3</v>
      </c>
      <c r="R170" s="49">
        <v>41</v>
      </c>
      <c r="S170" s="49">
        <v>80</v>
      </c>
      <c r="T170" s="49">
        <v>7</v>
      </c>
      <c r="U170" s="49">
        <v>2</v>
      </c>
      <c r="V170" s="49">
        <v>75</v>
      </c>
      <c r="W170" s="49">
        <v>196</v>
      </c>
      <c r="X170" s="49">
        <v>121</v>
      </c>
      <c r="Y170" s="49">
        <v>241</v>
      </c>
      <c r="Z170" s="49">
        <v>3</v>
      </c>
      <c r="AA170" s="49">
        <v>8</v>
      </c>
      <c r="AB170" s="49">
        <v>0</v>
      </c>
      <c r="AC170" s="49">
        <v>0</v>
      </c>
      <c r="AD170" s="49">
        <v>1</v>
      </c>
      <c r="AE170" s="293" t="s">
        <v>1383</v>
      </c>
      <c r="AF170" s="294"/>
      <c r="AG170" s="49">
        <v>0</v>
      </c>
      <c r="AH170" s="49">
        <v>59</v>
      </c>
      <c r="AI170" s="49">
        <v>0</v>
      </c>
      <c r="AJ170" s="49">
        <v>72</v>
      </c>
      <c r="AK170" s="49">
        <v>0</v>
      </c>
      <c r="AL170" s="49">
        <v>18</v>
      </c>
      <c r="AM170" s="49">
        <v>0</v>
      </c>
      <c r="AN170" s="49">
        <v>0</v>
      </c>
      <c r="AO170" s="294"/>
      <c r="AP170" s="330">
        <v>106</v>
      </c>
      <c r="AQ170" s="331">
        <v>0.22600000000000001</v>
      </c>
      <c r="AR170" s="331">
        <v>0.35899999999999999</v>
      </c>
      <c r="AS170" s="331">
        <v>0.48099999999999998</v>
      </c>
      <c r="AT170" s="331">
        <v>0.84099999999999997</v>
      </c>
      <c r="AU170" s="294"/>
      <c r="AV170" s="332">
        <v>343</v>
      </c>
      <c r="AW170" s="331">
        <v>0.20399999999999999</v>
      </c>
      <c r="AX170" s="331">
        <v>0.32400000000000001</v>
      </c>
      <c r="AY170" s="331">
        <v>0.55400000000000005</v>
      </c>
      <c r="AZ170" s="331">
        <v>0.878</v>
      </c>
    </row>
    <row r="171" spans="1:64" s="50" customFormat="1" ht="15.75" thickBot="1">
      <c r="A171" s="50" t="s">
        <v>1108</v>
      </c>
      <c r="B171" s="50" t="s">
        <v>1384</v>
      </c>
      <c r="C171" s="49">
        <v>26</v>
      </c>
      <c r="D171" s="50" t="s">
        <v>57</v>
      </c>
      <c r="E171" s="50" t="s">
        <v>34</v>
      </c>
      <c r="F171" s="49" t="s">
        <v>10</v>
      </c>
      <c r="G171" s="49">
        <v>96</v>
      </c>
      <c r="H171" s="49">
        <v>410</v>
      </c>
      <c r="I171" s="49">
        <v>369</v>
      </c>
      <c r="J171" s="292">
        <v>0.28199999999999997</v>
      </c>
      <c r="K171" s="292">
        <v>0.35199999999999998</v>
      </c>
      <c r="L171" s="292">
        <v>0.49099999999999999</v>
      </c>
      <c r="M171" s="292">
        <v>0.84299999999999997</v>
      </c>
      <c r="N171" s="49">
        <v>58</v>
      </c>
      <c r="O171" s="49">
        <v>104</v>
      </c>
      <c r="P171" s="49">
        <v>25</v>
      </c>
      <c r="Q171" s="49">
        <v>2</v>
      </c>
      <c r="R171" s="49">
        <v>16</v>
      </c>
      <c r="S171" s="49">
        <v>47</v>
      </c>
      <c r="T171" s="49">
        <v>5</v>
      </c>
      <c r="U171" s="49">
        <v>4</v>
      </c>
      <c r="V171" s="49">
        <v>31</v>
      </c>
      <c r="W171" s="49">
        <v>93</v>
      </c>
      <c r="X171" s="49">
        <v>126</v>
      </c>
      <c r="Y171" s="49">
        <v>181</v>
      </c>
      <c r="Z171" s="49">
        <v>9</v>
      </c>
      <c r="AA171" s="49">
        <v>9</v>
      </c>
      <c r="AB171" s="49">
        <v>1</v>
      </c>
      <c r="AC171" s="49">
        <v>0</v>
      </c>
      <c r="AD171" s="49">
        <v>0</v>
      </c>
      <c r="AE171" s="293" t="s">
        <v>1385</v>
      </c>
      <c r="AF171" s="294"/>
      <c r="AG171" s="49">
        <v>0</v>
      </c>
      <c r="AH171" s="49">
        <v>0</v>
      </c>
      <c r="AI171" s="49">
        <v>0</v>
      </c>
      <c r="AJ171" s="49">
        <v>0</v>
      </c>
      <c r="AK171" s="49">
        <v>0</v>
      </c>
      <c r="AL171" s="49">
        <v>2</v>
      </c>
      <c r="AM171" s="49">
        <v>6</v>
      </c>
      <c r="AN171" s="49">
        <v>94</v>
      </c>
      <c r="AO171" s="294"/>
      <c r="AP171" s="330">
        <v>92</v>
      </c>
      <c r="AQ171" s="331">
        <v>0.25</v>
      </c>
      <c r="AR171" s="331">
        <v>0.28899999999999998</v>
      </c>
      <c r="AS171" s="331">
        <v>0.44600000000000001</v>
      </c>
      <c r="AT171" s="331">
        <v>0.73399999999999999</v>
      </c>
      <c r="AU171" s="294"/>
      <c r="AV171" s="332">
        <v>277</v>
      </c>
      <c r="AW171" s="331">
        <v>0.29199999999999998</v>
      </c>
      <c r="AX171" s="331">
        <v>0.372</v>
      </c>
      <c r="AY171" s="331">
        <v>0.505</v>
      </c>
      <c r="AZ171" s="331">
        <v>0.877</v>
      </c>
    </row>
    <row r="172" spans="1:64" s="50" customFormat="1" ht="15.75" thickBot="1">
      <c r="A172" s="50" t="s">
        <v>144</v>
      </c>
      <c r="B172" s="50" t="s">
        <v>1386</v>
      </c>
      <c r="C172" s="49">
        <v>33</v>
      </c>
      <c r="D172" s="50" t="s">
        <v>137</v>
      </c>
      <c r="E172" s="50" t="s">
        <v>34</v>
      </c>
      <c r="F172" s="49" t="s">
        <v>37</v>
      </c>
      <c r="G172" s="49">
        <v>147</v>
      </c>
      <c r="H172" s="49">
        <v>586</v>
      </c>
      <c r="I172" s="49">
        <v>512</v>
      </c>
      <c r="J172" s="292">
        <v>0.27300000000000002</v>
      </c>
      <c r="K172" s="292">
        <v>0.35199999999999998</v>
      </c>
      <c r="L172" s="292">
        <v>0.40600000000000003</v>
      </c>
      <c r="M172" s="292">
        <v>0.75800000000000001</v>
      </c>
      <c r="N172" s="49">
        <v>77</v>
      </c>
      <c r="O172" s="49">
        <v>140</v>
      </c>
      <c r="P172" s="49">
        <v>30</v>
      </c>
      <c r="Q172" s="49">
        <v>1</v>
      </c>
      <c r="R172" s="49">
        <v>12</v>
      </c>
      <c r="S172" s="49">
        <v>61</v>
      </c>
      <c r="T172" s="49">
        <v>9</v>
      </c>
      <c r="U172" s="49">
        <v>2</v>
      </c>
      <c r="V172" s="49">
        <v>60</v>
      </c>
      <c r="W172" s="49">
        <v>132</v>
      </c>
      <c r="X172" s="49">
        <v>100</v>
      </c>
      <c r="Y172" s="49">
        <v>208</v>
      </c>
      <c r="Z172" s="49">
        <v>10</v>
      </c>
      <c r="AA172" s="49">
        <v>6</v>
      </c>
      <c r="AB172" s="49">
        <v>1</v>
      </c>
      <c r="AC172" s="49">
        <v>7</v>
      </c>
      <c r="AD172" s="49">
        <v>2</v>
      </c>
      <c r="AE172" s="293" t="s">
        <v>1387</v>
      </c>
      <c r="AF172" s="294"/>
      <c r="AG172" s="49">
        <v>0</v>
      </c>
      <c r="AH172" s="49">
        <v>45</v>
      </c>
      <c r="AI172" s="49">
        <v>1</v>
      </c>
      <c r="AJ172" s="49">
        <v>86</v>
      </c>
      <c r="AK172" s="49">
        <v>0</v>
      </c>
      <c r="AL172" s="49">
        <v>0</v>
      </c>
      <c r="AM172" s="49">
        <v>0</v>
      </c>
      <c r="AN172" s="49">
        <v>0</v>
      </c>
      <c r="AO172" s="294"/>
      <c r="AP172" s="330">
        <v>154</v>
      </c>
      <c r="AQ172" s="331">
        <v>0.26</v>
      </c>
      <c r="AR172" s="331">
        <v>0.29899999999999999</v>
      </c>
      <c r="AS172" s="331">
        <v>0.40899999999999997</v>
      </c>
      <c r="AT172" s="331">
        <v>0.70799999999999996</v>
      </c>
      <c r="AU172" s="294"/>
      <c r="AV172" s="332">
        <v>358</v>
      </c>
      <c r="AW172" s="331">
        <v>0.27900000000000003</v>
      </c>
      <c r="AX172" s="331">
        <v>0.373</v>
      </c>
      <c r="AY172" s="331">
        <v>0.40500000000000003</v>
      </c>
      <c r="AZ172" s="331">
        <v>0.77800000000000002</v>
      </c>
    </row>
    <row r="173" spans="1:64" s="50" customFormat="1" ht="15.75" thickBot="1">
      <c r="A173" s="50" t="s">
        <v>686</v>
      </c>
      <c r="B173" s="50" t="s">
        <v>1388</v>
      </c>
      <c r="C173" s="49">
        <v>29</v>
      </c>
      <c r="D173" s="50" t="s">
        <v>55</v>
      </c>
      <c r="E173" s="50" t="s">
        <v>34</v>
      </c>
      <c r="F173" s="49" t="s">
        <v>35</v>
      </c>
      <c r="G173" s="49">
        <v>64</v>
      </c>
      <c r="H173" s="49">
        <v>164</v>
      </c>
      <c r="I173" s="49">
        <v>140</v>
      </c>
      <c r="J173" s="292">
        <v>0.2</v>
      </c>
      <c r="K173" s="292">
        <v>0.30499999999999999</v>
      </c>
      <c r="L173" s="292">
        <v>0.24299999999999999</v>
      </c>
      <c r="M173" s="292">
        <v>0.54800000000000004</v>
      </c>
      <c r="N173" s="49">
        <v>20</v>
      </c>
      <c r="O173" s="49">
        <v>28</v>
      </c>
      <c r="P173" s="49">
        <v>6</v>
      </c>
      <c r="Q173" s="49">
        <v>0</v>
      </c>
      <c r="R173" s="49">
        <v>0</v>
      </c>
      <c r="S173" s="49">
        <v>7</v>
      </c>
      <c r="T173" s="49">
        <v>2</v>
      </c>
      <c r="U173" s="49">
        <v>1</v>
      </c>
      <c r="V173" s="49">
        <v>19</v>
      </c>
      <c r="W173" s="49">
        <v>34</v>
      </c>
      <c r="X173" s="49">
        <v>47</v>
      </c>
      <c r="Y173" s="49">
        <v>34</v>
      </c>
      <c r="Z173" s="49">
        <v>3</v>
      </c>
      <c r="AA173" s="49">
        <v>3</v>
      </c>
      <c r="AB173" s="49">
        <v>0</v>
      </c>
      <c r="AC173" s="49">
        <v>2</v>
      </c>
      <c r="AD173" s="49">
        <v>0</v>
      </c>
      <c r="AE173" s="293" t="s">
        <v>1389</v>
      </c>
      <c r="AF173" s="294"/>
      <c r="AG173" s="49">
        <v>0</v>
      </c>
      <c r="AH173" s="49">
        <v>2</v>
      </c>
      <c r="AI173" s="49">
        <v>31</v>
      </c>
      <c r="AJ173" s="49">
        <v>9</v>
      </c>
      <c r="AK173" s="49">
        <v>0</v>
      </c>
      <c r="AL173" s="49">
        <v>10</v>
      </c>
      <c r="AM173" s="49">
        <v>0</v>
      </c>
      <c r="AN173" s="49">
        <v>2</v>
      </c>
      <c r="AO173" s="294"/>
      <c r="AP173" s="330">
        <v>25</v>
      </c>
      <c r="AQ173" s="331">
        <v>0.28000000000000003</v>
      </c>
      <c r="AR173" s="331">
        <v>0.4</v>
      </c>
      <c r="AS173" s="331">
        <v>0.28000000000000003</v>
      </c>
      <c r="AT173" s="331">
        <v>0.68</v>
      </c>
      <c r="AU173" s="294"/>
      <c r="AV173" s="332">
        <v>115</v>
      </c>
      <c r="AW173" s="331">
        <v>0.183</v>
      </c>
      <c r="AX173" s="331">
        <v>0.28399999999999997</v>
      </c>
      <c r="AY173" s="331">
        <v>0.23499999999999999</v>
      </c>
      <c r="AZ173" s="331">
        <v>0.51800000000000002</v>
      </c>
    </row>
    <row r="174" spans="1:64" s="50" customFormat="1" ht="15.75" thickBot="1">
      <c r="A174" s="50" t="s">
        <v>790</v>
      </c>
      <c r="B174" s="50" t="s">
        <v>1390</v>
      </c>
      <c r="C174" s="49">
        <v>26</v>
      </c>
      <c r="D174" s="50" t="s">
        <v>132</v>
      </c>
      <c r="E174" s="50" t="s">
        <v>43</v>
      </c>
      <c r="F174" s="49" t="s">
        <v>35</v>
      </c>
      <c r="G174" s="49">
        <v>27</v>
      </c>
      <c r="H174" s="49">
        <v>87</v>
      </c>
      <c r="I174" s="49">
        <v>75</v>
      </c>
      <c r="J174" s="292">
        <v>0.187</v>
      </c>
      <c r="K174" s="292">
        <v>0.28199999999999997</v>
      </c>
      <c r="L174" s="292">
        <v>0.21299999999999999</v>
      </c>
      <c r="M174" s="292">
        <v>0.496</v>
      </c>
      <c r="N174" s="49">
        <v>10</v>
      </c>
      <c r="O174" s="49">
        <v>14</v>
      </c>
      <c r="P174" s="49">
        <v>2</v>
      </c>
      <c r="Q174" s="49">
        <v>0</v>
      </c>
      <c r="R174" s="49">
        <v>0</v>
      </c>
      <c r="S174" s="49">
        <v>1</v>
      </c>
      <c r="T174" s="49">
        <v>4</v>
      </c>
      <c r="U174" s="49">
        <v>0</v>
      </c>
      <c r="V174" s="49">
        <v>9</v>
      </c>
      <c r="W174" s="49">
        <v>28</v>
      </c>
      <c r="X174" s="49">
        <v>37</v>
      </c>
      <c r="Y174" s="49">
        <v>16</v>
      </c>
      <c r="Z174" s="49">
        <v>2</v>
      </c>
      <c r="AA174" s="49">
        <v>1</v>
      </c>
      <c r="AB174" s="49">
        <v>2</v>
      </c>
      <c r="AC174" s="49">
        <v>0</v>
      </c>
      <c r="AD174" s="49">
        <v>0</v>
      </c>
      <c r="AE174" s="293" t="s">
        <v>1073</v>
      </c>
      <c r="AF174" s="294"/>
      <c r="AG174" s="49">
        <v>0</v>
      </c>
      <c r="AH174" s="49">
        <v>0</v>
      </c>
      <c r="AI174" s="49">
        <v>0</v>
      </c>
      <c r="AJ174" s="49">
        <v>0</v>
      </c>
      <c r="AK174" s="49">
        <v>0</v>
      </c>
      <c r="AL174" s="49">
        <v>19</v>
      </c>
      <c r="AM174" s="49">
        <v>4</v>
      </c>
      <c r="AN174" s="49">
        <v>3</v>
      </c>
      <c r="AO174" s="294"/>
      <c r="AP174" s="330">
        <v>16</v>
      </c>
      <c r="AQ174" s="331">
        <v>0.125</v>
      </c>
      <c r="AR174" s="331">
        <v>0.222</v>
      </c>
      <c r="AS174" s="331">
        <v>0.125</v>
      </c>
      <c r="AT174" s="331">
        <v>0.34699999999999998</v>
      </c>
      <c r="AU174" s="294"/>
      <c r="AV174" s="332">
        <v>59</v>
      </c>
      <c r="AW174" s="331">
        <v>0.20300000000000001</v>
      </c>
      <c r="AX174" s="331">
        <v>0.29899999999999999</v>
      </c>
      <c r="AY174" s="331">
        <v>0.23699999999999999</v>
      </c>
      <c r="AZ174" s="331">
        <v>0.53600000000000003</v>
      </c>
    </row>
    <row r="175" spans="1:64" s="50" customFormat="1" ht="15.75" thickBot="1">
      <c r="A175" s="50" t="s">
        <v>1063</v>
      </c>
      <c r="B175" s="50" t="s">
        <v>1391</v>
      </c>
      <c r="C175" s="49">
        <v>28</v>
      </c>
      <c r="D175" s="50" t="s">
        <v>55</v>
      </c>
      <c r="E175" s="50" t="s">
        <v>34</v>
      </c>
      <c r="F175" s="49" t="s">
        <v>37</v>
      </c>
      <c r="G175" s="49">
        <v>85</v>
      </c>
      <c r="H175" s="49">
        <v>301</v>
      </c>
      <c r="I175" s="49">
        <v>271</v>
      </c>
      <c r="J175" s="292">
        <v>0.22500000000000001</v>
      </c>
      <c r="K175" s="292">
        <v>0.28999999999999998</v>
      </c>
      <c r="L175" s="292">
        <v>0.35399999999999998</v>
      </c>
      <c r="M175" s="292">
        <v>0.64400000000000002</v>
      </c>
      <c r="N175" s="49">
        <v>32</v>
      </c>
      <c r="O175" s="49">
        <v>61</v>
      </c>
      <c r="P175" s="49">
        <v>14</v>
      </c>
      <c r="Q175" s="49">
        <v>0</v>
      </c>
      <c r="R175" s="49">
        <v>7</v>
      </c>
      <c r="S175" s="49">
        <v>39</v>
      </c>
      <c r="T175" s="49">
        <v>0</v>
      </c>
      <c r="U175" s="49">
        <v>0</v>
      </c>
      <c r="V175" s="49">
        <v>25</v>
      </c>
      <c r="W175" s="49">
        <v>74</v>
      </c>
      <c r="X175" s="49">
        <v>68</v>
      </c>
      <c r="Y175" s="49">
        <v>96</v>
      </c>
      <c r="Z175" s="49">
        <v>5</v>
      </c>
      <c r="AA175" s="49">
        <v>1</v>
      </c>
      <c r="AB175" s="49">
        <v>1</v>
      </c>
      <c r="AC175" s="49">
        <v>3</v>
      </c>
      <c r="AD175" s="49">
        <v>1</v>
      </c>
      <c r="AE175" s="293" t="s">
        <v>884</v>
      </c>
      <c r="AF175" s="294"/>
      <c r="AG175" s="49">
        <v>84</v>
      </c>
      <c r="AH175" s="49">
        <v>0</v>
      </c>
      <c r="AI175" s="49">
        <v>0</v>
      </c>
      <c r="AJ175" s="49">
        <v>0</v>
      </c>
      <c r="AK175" s="49">
        <v>0</v>
      </c>
      <c r="AL175" s="49">
        <v>0</v>
      </c>
      <c r="AM175" s="49">
        <v>0</v>
      </c>
      <c r="AN175" s="49">
        <v>0</v>
      </c>
      <c r="AO175" s="294"/>
      <c r="AP175" s="330">
        <v>73</v>
      </c>
      <c r="AQ175" s="331">
        <v>0.247</v>
      </c>
      <c r="AR175" s="331">
        <v>0.32100000000000001</v>
      </c>
      <c r="AS175" s="331">
        <v>0.41099999999999998</v>
      </c>
      <c r="AT175" s="331">
        <v>0.73199999999999998</v>
      </c>
      <c r="AU175" s="294"/>
      <c r="AV175" s="332">
        <v>198</v>
      </c>
      <c r="AW175" s="331">
        <v>0.217</v>
      </c>
      <c r="AX175" s="331">
        <v>0.27900000000000003</v>
      </c>
      <c r="AY175" s="331">
        <v>0.33300000000000002</v>
      </c>
      <c r="AZ175" s="331">
        <v>0.61199999999999999</v>
      </c>
    </row>
    <row r="176" spans="1:64" s="50" customFormat="1" ht="15.75" thickBot="1">
      <c r="A176" s="50" t="s">
        <v>145</v>
      </c>
      <c r="B176" s="50" t="s">
        <v>1392</v>
      </c>
      <c r="C176" s="49">
        <v>28</v>
      </c>
      <c r="D176" s="50" t="s">
        <v>78</v>
      </c>
      <c r="E176" s="50" t="s">
        <v>43</v>
      </c>
      <c r="F176" s="49" t="s">
        <v>10</v>
      </c>
      <c r="G176" s="49">
        <v>77</v>
      </c>
      <c r="H176" s="49">
        <v>339</v>
      </c>
      <c r="I176" s="49">
        <v>309</v>
      </c>
      <c r="J176" s="292">
        <v>0.27500000000000002</v>
      </c>
      <c r="K176" s="292">
        <v>0.33300000000000002</v>
      </c>
      <c r="L176" s="292">
        <v>0.379</v>
      </c>
      <c r="M176" s="292">
        <v>0.71199999999999997</v>
      </c>
      <c r="N176" s="49">
        <v>48</v>
      </c>
      <c r="O176" s="49">
        <v>85</v>
      </c>
      <c r="P176" s="49">
        <v>7</v>
      </c>
      <c r="Q176" s="49">
        <v>2</v>
      </c>
      <c r="R176" s="49">
        <v>7</v>
      </c>
      <c r="S176" s="49">
        <v>31</v>
      </c>
      <c r="T176" s="49">
        <v>21</v>
      </c>
      <c r="U176" s="49">
        <v>4</v>
      </c>
      <c r="V176" s="49">
        <v>20</v>
      </c>
      <c r="W176" s="49">
        <v>63</v>
      </c>
      <c r="X176" s="49">
        <v>87</v>
      </c>
      <c r="Y176" s="49">
        <v>117</v>
      </c>
      <c r="Z176" s="49">
        <v>5</v>
      </c>
      <c r="AA176" s="49">
        <v>8</v>
      </c>
      <c r="AB176" s="49">
        <v>0</v>
      </c>
      <c r="AC176" s="49">
        <v>2</v>
      </c>
      <c r="AD176" s="49">
        <v>0</v>
      </c>
      <c r="AE176" s="293" t="s">
        <v>919</v>
      </c>
      <c r="AF176" s="294"/>
      <c r="AG176" s="49">
        <v>0</v>
      </c>
      <c r="AH176" s="49">
        <v>0</v>
      </c>
      <c r="AI176" s="49">
        <v>0</v>
      </c>
      <c r="AJ176" s="49">
        <v>0</v>
      </c>
      <c r="AK176" s="49">
        <v>0</v>
      </c>
      <c r="AL176" s="49">
        <v>56</v>
      </c>
      <c r="AM176" s="49">
        <v>25</v>
      </c>
      <c r="AN176" s="49">
        <v>0</v>
      </c>
      <c r="AO176" s="294"/>
      <c r="AP176" s="330">
        <v>74</v>
      </c>
      <c r="AQ176" s="331">
        <v>0.16200000000000001</v>
      </c>
      <c r="AR176" s="331">
        <v>0.215</v>
      </c>
      <c r="AS176" s="331">
        <v>0.189</v>
      </c>
      <c r="AT176" s="331">
        <v>0.40400000000000003</v>
      </c>
      <c r="AU176" s="294"/>
      <c r="AV176" s="332">
        <v>235</v>
      </c>
      <c r="AW176" s="331">
        <v>0.311</v>
      </c>
      <c r="AX176" s="331">
        <v>0.36899999999999999</v>
      </c>
      <c r="AY176" s="331">
        <v>0.438</v>
      </c>
      <c r="AZ176" s="331">
        <v>0.80800000000000005</v>
      </c>
    </row>
    <row r="177" spans="1:70" s="50" customFormat="1" ht="15.75" thickBot="1">
      <c r="A177" s="50" t="s">
        <v>146</v>
      </c>
      <c r="B177" s="50" t="s">
        <v>1393</v>
      </c>
      <c r="C177" s="49">
        <v>34</v>
      </c>
      <c r="D177" s="50" t="s">
        <v>44</v>
      </c>
      <c r="E177" s="50" t="s">
        <v>34</v>
      </c>
      <c r="F177" s="49" t="s">
        <v>37</v>
      </c>
      <c r="G177" s="49">
        <v>150</v>
      </c>
      <c r="H177" s="49">
        <v>608</v>
      </c>
      <c r="I177" s="49">
        <v>557</v>
      </c>
      <c r="J177" s="292">
        <v>0.25</v>
      </c>
      <c r="K177" s="292">
        <v>0.308</v>
      </c>
      <c r="L177" s="292">
        <v>0.44500000000000001</v>
      </c>
      <c r="M177" s="292">
        <v>0.753</v>
      </c>
      <c r="N177" s="49">
        <v>67</v>
      </c>
      <c r="O177" s="49">
        <v>139</v>
      </c>
      <c r="P177" s="49">
        <v>25</v>
      </c>
      <c r="Q177" s="49">
        <v>0</v>
      </c>
      <c r="R177" s="49">
        <v>28</v>
      </c>
      <c r="S177" s="49">
        <v>85</v>
      </c>
      <c r="T177" s="49">
        <v>0</v>
      </c>
      <c r="U177" s="49">
        <v>0</v>
      </c>
      <c r="V177" s="49">
        <v>43</v>
      </c>
      <c r="W177" s="49">
        <v>132</v>
      </c>
      <c r="X177" s="49">
        <v>94</v>
      </c>
      <c r="Y177" s="49">
        <v>248</v>
      </c>
      <c r="Z177" s="49">
        <v>22</v>
      </c>
      <c r="AA177" s="49">
        <v>5</v>
      </c>
      <c r="AB177" s="49">
        <v>0</v>
      </c>
      <c r="AC177" s="49">
        <v>3</v>
      </c>
      <c r="AD177" s="49">
        <v>2</v>
      </c>
      <c r="AE177" s="293" t="s">
        <v>942</v>
      </c>
      <c r="AF177" s="294"/>
      <c r="AG177" s="49">
        <v>0</v>
      </c>
      <c r="AH177" s="49">
        <v>12</v>
      </c>
      <c r="AI177" s="49">
        <v>0</v>
      </c>
      <c r="AJ177" s="49">
        <v>0</v>
      </c>
      <c r="AK177" s="49">
        <v>0</v>
      </c>
      <c r="AL177" s="49">
        <v>0</v>
      </c>
      <c r="AM177" s="49">
        <v>0</v>
      </c>
      <c r="AN177" s="49">
        <v>0</v>
      </c>
      <c r="AO177" s="294"/>
      <c r="AP177" s="330">
        <v>127</v>
      </c>
      <c r="AQ177" s="331">
        <v>0.36199999999999999</v>
      </c>
      <c r="AR177" s="331">
        <v>0.40100000000000002</v>
      </c>
      <c r="AS177" s="331">
        <v>0.59799999999999998</v>
      </c>
      <c r="AT177" s="331">
        <v>1</v>
      </c>
      <c r="AU177" s="294"/>
      <c r="AV177" s="332">
        <v>430</v>
      </c>
      <c r="AW177" s="331">
        <v>0.216</v>
      </c>
      <c r="AX177" s="331">
        <v>0.28000000000000003</v>
      </c>
      <c r="AY177" s="331">
        <v>0.4</v>
      </c>
      <c r="AZ177" s="331">
        <v>0.68</v>
      </c>
    </row>
    <row r="178" spans="1:70" ht="15" customHeight="1">
      <c r="A178" s="233" t="s">
        <v>79</v>
      </c>
      <c r="B178" s="234"/>
      <c r="C178" s="241"/>
      <c r="D178" s="234"/>
      <c r="E178" s="234"/>
      <c r="F178" s="241"/>
      <c r="G178" s="241"/>
      <c r="H178" s="241"/>
      <c r="I178" s="241"/>
      <c r="J178" s="241"/>
      <c r="K178" s="241"/>
      <c r="L178" s="241"/>
      <c r="M178" s="241"/>
      <c r="N178" s="241"/>
      <c r="O178" s="241"/>
      <c r="P178" s="241"/>
      <c r="Q178" s="241"/>
      <c r="R178" s="241"/>
      <c r="S178" s="167"/>
      <c r="T178" s="167"/>
      <c r="U178" s="167"/>
      <c r="V178" s="167"/>
      <c r="W178" s="236"/>
      <c r="X178" s="241"/>
      <c r="Y178" s="241"/>
      <c r="Z178" s="241"/>
      <c r="AA178" s="241"/>
      <c r="AB178" s="241"/>
      <c r="AC178" s="241"/>
      <c r="AD178" s="236"/>
      <c r="AE178" s="164"/>
      <c r="AF178" s="241"/>
      <c r="AG178" s="241"/>
      <c r="AH178" s="241"/>
      <c r="AI178" s="241"/>
      <c r="AJ178" s="164"/>
      <c r="AK178" s="241"/>
      <c r="AL178" s="241"/>
      <c r="AM178" s="241"/>
      <c r="AN178" s="241"/>
      <c r="AO178" s="240"/>
      <c r="AP178" s="327"/>
      <c r="AQ178" s="327"/>
      <c r="AR178" s="327"/>
      <c r="AS178" s="327"/>
      <c r="AT178" s="327"/>
      <c r="AU178" s="333"/>
      <c r="AV178" s="327"/>
      <c r="AW178" s="328"/>
      <c r="AX178" s="328"/>
      <c r="AY178" s="329"/>
      <c r="AZ178" s="329"/>
      <c r="BA178" s="167"/>
      <c r="BB178" s="284"/>
      <c r="BC178" s="167"/>
      <c r="BD178" s="167"/>
      <c r="BE178" s="167"/>
      <c r="BF178" s="169"/>
      <c r="BG178" s="169"/>
      <c r="BH178" s="165"/>
      <c r="BI178" s="169"/>
      <c r="BJ178" s="169"/>
      <c r="BK178" s="169"/>
      <c r="BL178" s="169"/>
      <c r="BM178" s="132"/>
      <c r="BO178" s="132"/>
      <c r="BP178" s="132"/>
      <c r="BQ178" s="132"/>
      <c r="BR178" s="132"/>
    </row>
    <row r="179" spans="1:70" s="50" customFormat="1" ht="15.75" thickBot="1">
      <c r="A179" s="50" t="s">
        <v>147</v>
      </c>
      <c r="B179" s="50" t="s">
        <v>1394</v>
      </c>
      <c r="C179" s="49">
        <v>33</v>
      </c>
      <c r="D179" s="50" t="s">
        <v>55</v>
      </c>
      <c r="E179" s="50" t="s">
        <v>34</v>
      </c>
      <c r="F179" s="49" t="s">
        <v>10</v>
      </c>
      <c r="G179" s="49">
        <v>105</v>
      </c>
      <c r="H179" s="49">
        <v>463</v>
      </c>
      <c r="I179" s="49">
        <v>406</v>
      </c>
      <c r="J179" s="292">
        <v>0.29299999999999998</v>
      </c>
      <c r="K179" s="292">
        <v>0.36899999999999999</v>
      </c>
      <c r="L179" s="292">
        <v>0.39200000000000002</v>
      </c>
      <c r="M179" s="292">
        <v>0.76</v>
      </c>
      <c r="N179" s="49">
        <v>46</v>
      </c>
      <c r="O179" s="49">
        <v>119</v>
      </c>
      <c r="P179" s="49">
        <v>19</v>
      </c>
      <c r="Q179" s="49">
        <v>0</v>
      </c>
      <c r="R179" s="49">
        <v>7</v>
      </c>
      <c r="S179" s="49">
        <v>62</v>
      </c>
      <c r="T179" s="49">
        <v>4</v>
      </c>
      <c r="U179" s="49">
        <v>3</v>
      </c>
      <c r="V179" s="49">
        <v>49</v>
      </c>
      <c r="W179" s="49">
        <v>48</v>
      </c>
      <c r="X179" s="49">
        <v>101</v>
      </c>
      <c r="Y179" s="49">
        <v>159</v>
      </c>
      <c r="Z179" s="49">
        <v>11</v>
      </c>
      <c r="AA179" s="49">
        <v>2</v>
      </c>
      <c r="AB179" s="49">
        <v>2</v>
      </c>
      <c r="AC179" s="49">
        <v>4</v>
      </c>
      <c r="AD179" s="49">
        <v>4</v>
      </c>
      <c r="AE179" s="293" t="s">
        <v>1395</v>
      </c>
      <c r="AF179" s="294"/>
      <c r="AG179" s="49">
        <v>0</v>
      </c>
      <c r="AH179" s="49">
        <v>0</v>
      </c>
      <c r="AI179" s="49">
        <v>98</v>
      </c>
      <c r="AJ179" s="49">
        <v>0</v>
      </c>
      <c r="AK179" s="49">
        <v>0</v>
      </c>
      <c r="AL179" s="49">
        <v>0</v>
      </c>
      <c r="AM179" s="49">
        <v>0</v>
      </c>
      <c r="AN179" s="49">
        <v>0</v>
      </c>
      <c r="AO179" s="294"/>
      <c r="AP179" s="330">
        <v>61</v>
      </c>
      <c r="AQ179" s="331">
        <v>0.34399999999999997</v>
      </c>
      <c r="AR179" s="331">
        <v>0.45300000000000001</v>
      </c>
      <c r="AS179" s="331">
        <v>0.47499999999999998</v>
      </c>
      <c r="AT179" s="331">
        <v>0.92900000000000005</v>
      </c>
      <c r="AU179" s="294"/>
      <c r="AV179" s="332">
        <v>345</v>
      </c>
      <c r="AW179" s="331">
        <v>0.28399999999999997</v>
      </c>
      <c r="AX179" s="331">
        <v>0.35199999999999998</v>
      </c>
      <c r="AY179" s="331">
        <v>0.377</v>
      </c>
      <c r="AZ179" s="331">
        <v>0.72899999999999998</v>
      </c>
    </row>
    <row r="180" spans="1:70" s="50" customFormat="1" ht="15.75" thickBot="1">
      <c r="A180" s="50" t="s">
        <v>80</v>
      </c>
      <c r="B180" s="50" t="s">
        <v>1396</v>
      </c>
      <c r="C180" s="49">
        <v>34</v>
      </c>
      <c r="D180" s="50" t="s">
        <v>67</v>
      </c>
      <c r="E180" s="50" t="s">
        <v>43</v>
      </c>
      <c r="F180" s="49" t="s">
        <v>10</v>
      </c>
      <c r="G180" s="49">
        <v>134</v>
      </c>
      <c r="H180" s="49">
        <v>539</v>
      </c>
      <c r="I180" s="49">
        <v>493</v>
      </c>
      <c r="J180" s="292">
        <v>0.26</v>
      </c>
      <c r="K180" s="292">
        <v>0.315</v>
      </c>
      <c r="L180" s="292">
        <v>0.38500000000000001</v>
      </c>
      <c r="M180" s="292">
        <v>0.70099999999999996</v>
      </c>
      <c r="N180" s="49">
        <v>55</v>
      </c>
      <c r="O180" s="49">
        <v>128</v>
      </c>
      <c r="P180" s="49">
        <v>13</v>
      </c>
      <c r="Q180" s="49">
        <v>5</v>
      </c>
      <c r="R180" s="49">
        <v>13</v>
      </c>
      <c r="S180" s="49">
        <v>67</v>
      </c>
      <c r="T180" s="49">
        <v>2</v>
      </c>
      <c r="U180" s="49">
        <v>3</v>
      </c>
      <c r="V180" s="49">
        <v>40</v>
      </c>
      <c r="W180" s="49">
        <v>102</v>
      </c>
      <c r="X180" s="49">
        <v>86</v>
      </c>
      <c r="Y180" s="49">
        <v>190</v>
      </c>
      <c r="Z180" s="49">
        <v>8</v>
      </c>
      <c r="AA180" s="49">
        <v>2</v>
      </c>
      <c r="AB180" s="49">
        <v>0</v>
      </c>
      <c r="AC180" s="49">
        <v>4</v>
      </c>
      <c r="AD180" s="49">
        <v>1</v>
      </c>
      <c r="AE180" s="293" t="s">
        <v>924</v>
      </c>
      <c r="AF180" s="294"/>
      <c r="AG180" s="49">
        <v>0</v>
      </c>
      <c r="AH180" s="49">
        <v>0</v>
      </c>
      <c r="AI180" s="49">
        <v>0</v>
      </c>
      <c r="AJ180" s="49">
        <v>0</v>
      </c>
      <c r="AK180" s="49">
        <v>0</v>
      </c>
      <c r="AL180" s="49">
        <v>0</v>
      </c>
      <c r="AM180" s="49">
        <v>0</v>
      </c>
      <c r="AN180" s="49">
        <v>125</v>
      </c>
      <c r="AO180" s="294"/>
      <c r="AP180" s="330">
        <v>140</v>
      </c>
      <c r="AQ180" s="331">
        <v>0.28599999999999998</v>
      </c>
      <c r="AR180" s="331">
        <v>0.35399999999999998</v>
      </c>
      <c r="AS180" s="331">
        <v>0.42099999999999999</v>
      </c>
      <c r="AT180" s="331">
        <v>0.77600000000000002</v>
      </c>
      <c r="AU180" s="294"/>
      <c r="AV180" s="332">
        <v>353</v>
      </c>
      <c r="AW180" s="331">
        <v>0.249</v>
      </c>
      <c r="AX180" s="331">
        <v>0.29899999999999999</v>
      </c>
      <c r="AY180" s="331">
        <v>0.371</v>
      </c>
      <c r="AZ180" s="331">
        <v>0.67</v>
      </c>
    </row>
    <row r="181" spans="1:70" s="50" customFormat="1" ht="15.75" thickBot="1">
      <c r="A181" s="50" t="s">
        <v>1120</v>
      </c>
      <c r="B181" s="50" t="s">
        <v>1397</v>
      </c>
      <c r="C181" s="49">
        <v>33</v>
      </c>
      <c r="D181" s="50" t="s">
        <v>58</v>
      </c>
      <c r="E181" s="50" t="s">
        <v>43</v>
      </c>
      <c r="F181" s="49" t="s">
        <v>10</v>
      </c>
      <c r="G181" s="49">
        <v>6</v>
      </c>
      <c r="H181" s="49">
        <v>7</v>
      </c>
      <c r="I181" s="49">
        <v>7</v>
      </c>
      <c r="J181" s="292">
        <v>0.14299999999999999</v>
      </c>
      <c r="K181" s="292">
        <v>0.14299999999999999</v>
      </c>
      <c r="L181" s="292">
        <v>0.14299999999999999</v>
      </c>
      <c r="M181" s="292">
        <v>0.28599999999999998</v>
      </c>
      <c r="N181" s="49">
        <v>1</v>
      </c>
      <c r="O181" s="49">
        <v>1</v>
      </c>
      <c r="P181" s="49">
        <v>0</v>
      </c>
      <c r="Q181" s="49">
        <v>0</v>
      </c>
      <c r="R181" s="49">
        <v>0</v>
      </c>
      <c r="S181" s="49">
        <v>0</v>
      </c>
      <c r="T181" s="49">
        <v>0</v>
      </c>
      <c r="U181" s="49">
        <v>0</v>
      </c>
      <c r="V181" s="49">
        <v>0</v>
      </c>
      <c r="W181" s="49">
        <v>1</v>
      </c>
      <c r="X181" s="49">
        <v>-24</v>
      </c>
      <c r="Y181" s="49">
        <v>1</v>
      </c>
      <c r="Z181" s="49">
        <v>1</v>
      </c>
      <c r="AA181" s="49">
        <v>0</v>
      </c>
      <c r="AB181" s="49">
        <v>0</v>
      </c>
      <c r="AC181" s="49">
        <v>0</v>
      </c>
      <c r="AD181" s="49">
        <v>0</v>
      </c>
      <c r="AE181" s="293" t="s">
        <v>887</v>
      </c>
      <c r="AF181" s="294"/>
      <c r="AG181" s="49">
        <v>4</v>
      </c>
      <c r="AH181" s="49">
        <v>0</v>
      </c>
      <c r="AI181" s="49">
        <v>0</v>
      </c>
      <c r="AJ181" s="49">
        <v>0</v>
      </c>
      <c r="AK181" s="49">
        <v>0</v>
      </c>
      <c r="AL181" s="49">
        <v>0</v>
      </c>
      <c r="AM181" s="49">
        <v>0</v>
      </c>
      <c r="AN181" s="49">
        <v>0</v>
      </c>
      <c r="AO181" s="294"/>
      <c r="AP181" s="330">
        <v>1</v>
      </c>
      <c r="AQ181" s="331">
        <v>0</v>
      </c>
      <c r="AR181" s="331">
        <v>0</v>
      </c>
      <c r="AS181" s="331">
        <v>0</v>
      </c>
      <c r="AT181" s="331">
        <v>0</v>
      </c>
      <c r="AU181" s="294"/>
      <c r="AV181" s="332">
        <v>6</v>
      </c>
      <c r="AW181" s="331">
        <v>0.16700000000000001</v>
      </c>
      <c r="AX181" s="331">
        <v>0.16700000000000001</v>
      </c>
      <c r="AY181" s="331">
        <v>0.16700000000000001</v>
      </c>
      <c r="AZ181" s="331">
        <v>0.33300000000000002</v>
      </c>
    </row>
    <row r="182" spans="1:70" s="50" customFormat="1" ht="15.75" thickBot="1">
      <c r="A182" s="50" t="s">
        <v>148</v>
      </c>
      <c r="B182" s="50" t="s">
        <v>1398</v>
      </c>
      <c r="C182" s="49">
        <v>27</v>
      </c>
      <c r="D182" s="50" t="s">
        <v>57</v>
      </c>
      <c r="E182" s="50" t="s">
        <v>34</v>
      </c>
      <c r="F182" s="49" t="s">
        <v>10</v>
      </c>
      <c r="G182" s="49">
        <v>125</v>
      </c>
      <c r="H182" s="49">
        <v>566</v>
      </c>
      <c r="I182" s="49">
        <v>524</v>
      </c>
      <c r="J182" s="292">
        <v>0.3</v>
      </c>
      <c r="K182" s="292">
        <v>0.34899999999999998</v>
      </c>
      <c r="L182" s="292">
        <v>0.42699999999999999</v>
      </c>
      <c r="M182" s="292">
        <v>0.77600000000000002</v>
      </c>
      <c r="N182" s="49">
        <v>80</v>
      </c>
      <c r="O182" s="49">
        <v>157</v>
      </c>
      <c r="P182" s="49">
        <v>30</v>
      </c>
      <c r="Q182" s="49">
        <v>2</v>
      </c>
      <c r="R182" s="49">
        <v>11</v>
      </c>
      <c r="S182" s="49">
        <v>45</v>
      </c>
      <c r="T182" s="49">
        <v>22</v>
      </c>
      <c r="U182" s="49">
        <v>8</v>
      </c>
      <c r="V182" s="49">
        <v>34</v>
      </c>
      <c r="W182" s="49">
        <v>83</v>
      </c>
      <c r="X182" s="49">
        <v>110</v>
      </c>
      <c r="Y182" s="49">
        <v>224</v>
      </c>
      <c r="Z182" s="49">
        <v>14</v>
      </c>
      <c r="AA182" s="49">
        <v>6</v>
      </c>
      <c r="AB182" s="49">
        <v>0</v>
      </c>
      <c r="AC182" s="49">
        <v>1</v>
      </c>
      <c r="AD182" s="49">
        <v>3</v>
      </c>
      <c r="AE182" s="293" t="s">
        <v>885</v>
      </c>
      <c r="AF182" s="294"/>
      <c r="AG182" s="49">
        <v>0</v>
      </c>
      <c r="AH182" s="49">
        <v>0</v>
      </c>
      <c r="AI182" s="49">
        <v>0</v>
      </c>
      <c r="AJ182" s="49">
        <v>0</v>
      </c>
      <c r="AK182" s="49">
        <v>124</v>
      </c>
      <c r="AL182" s="49">
        <v>0</v>
      </c>
      <c r="AM182" s="49">
        <v>0</v>
      </c>
      <c r="AN182" s="49">
        <v>0</v>
      </c>
      <c r="AO182" s="294"/>
      <c r="AP182" s="330">
        <v>123</v>
      </c>
      <c r="AQ182" s="331">
        <v>0.317</v>
      </c>
      <c r="AR182" s="331">
        <v>0.38800000000000001</v>
      </c>
      <c r="AS182" s="331">
        <v>0.43099999999999999</v>
      </c>
      <c r="AT182" s="331">
        <v>0.81899999999999995</v>
      </c>
      <c r="AU182" s="294"/>
      <c r="AV182" s="332">
        <v>401</v>
      </c>
      <c r="AW182" s="331">
        <v>0.29399999999999998</v>
      </c>
      <c r="AX182" s="331">
        <v>0.33600000000000002</v>
      </c>
      <c r="AY182" s="331">
        <v>0.42599999999999999</v>
      </c>
      <c r="AZ182" s="331">
        <v>0.76200000000000001</v>
      </c>
    </row>
    <row r="183" spans="1:70" s="50" customFormat="1" ht="15.75" thickBot="1">
      <c r="A183" s="50" t="s">
        <v>1088</v>
      </c>
      <c r="B183" s="50" t="s">
        <v>1399</v>
      </c>
      <c r="C183" s="49">
        <v>34</v>
      </c>
      <c r="D183" s="50" t="s">
        <v>65</v>
      </c>
      <c r="E183" s="50" t="s">
        <v>34</v>
      </c>
      <c r="F183" s="49" t="s">
        <v>10</v>
      </c>
      <c r="G183" s="49">
        <v>37</v>
      </c>
      <c r="H183" s="49">
        <v>112</v>
      </c>
      <c r="I183" s="49">
        <v>97</v>
      </c>
      <c r="J183" s="292">
        <v>0.216</v>
      </c>
      <c r="K183" s="292">
        <v>0.32100000000000001</v>
      </c>
      <c r="L183" s="292">
        <v>0.34</v>
      </c>
      <c r="M183" s="292">
        <v>0.66200000000000003</v>
      </c>
      <c r="N183" s="49">
        <v>13</v>
      </c>
      <c r="O183" s="49">
        <v>21</v>
      </c>
      <c r="P183" s="49">
        <v>6</v>
      </c>
      <c r="Q183" s="49">
        <v>0</v>
      </c>
      <c r="R183" s="49">
        <v>2</v>
      </c>
      <c r="S183" s="49">
        <v>8</v>
      </c>
      <c r="T183" s="49">
        <v>1</v>
      </c>
      <c r="U183" s="49">
        <v>0</v>
      </c>
      <c r="V183" s="49">
        <v>12</v>
      </c>
      <c r="W183" s="49">
        <v>49</v>
      </c>
      <c r="X183" s="49">
        <v>83</v>
      </c>
      <c r="Y183" s="49">
        <v>33</v>
      </c>
      <c r="Z183" s="49">
        <v>0</v>
      </c>
      <c r="AA183" s="49">
        <v>3</v>
      </c>
      <c r="AB183" s="49">
        <v>0</v>
      </c>
      <c r="AC183" s="49">
        <v>0</v>
      </c>
      <c r="AD183" s="49">
        <v>0</v>
      </c>
      <c r="AE183" s="293" t="s">
        <v>907</v>
      </c>
      <c r="AF183" s="294"/>
      <c r="AG183" s="49">
        <v>0</v>
      </c>
      <c r="AH183" s="49">
        <v>12</v>
      </c>
      <c r="AI183" s="49">
        <v>0</v>
      </c>
      <c r="AJ183" s="49">
        <v>0</v>
      </c>
      <c r="AK183" s="49">
        <v>0</v>
      </c>
      <c r="AL183" s="49">
        <v>0</v>
      </c>
      <c r="AM183" s="49">
        <v>0</v>
      </c>
      <c r="AN183" s="49">
        <v>0</v>
      </c>
      <c r="AO183" s="294"/>
      <c r="AP183" s="330">
        <v>51</v>
      </c>
      <c r="AQ183" s="331">
        <v>0.17599999999999999</v>
      </c>
      <c r="AR183" s="331">
        <v>0.33300000000000002</v>
      </c>
      <c r="AS183" s="331">
        <v>0.27500000000000002</v>
      </c>
      <c r="AT183" s="331">
        <v>0.60799999999999998</v>
      </c>
      <c r="AU183" s="294"/>
      <c r="AV183" s="332">
        <v>46</v>
      </c>
      <c r="AW183" s="331">
        <v>0.26100000000000001</v>
      </c>
      <c r="AX183" s="331">
        <v>0.30599999999999999</v>
      </c>
      <c r="AY183" s="331">
        <v>0.41299999999999998</v>
      </c>
      <c r="AZ183" s="331">
        <v>0.71899999999999997</v>
      </c>
    </row>
    <row r="184" spans="1:70" ht="15" customHeight="1">
      <c r="A184" s="102"/>
      <c r="B184" s="135"/>
      <c r="C184" s="135"/>
      <c r="D184" s="135"/>
      <c r="E184" s="135"/>
      <c r="F184" s="135"/>
      <c r="G184" s="135"/>
      <c r="H184" s="135"/>
      <c r="I184" s="104"/>
      <c r="J184" s="104"/>
      <c r="K184" s="104"/>
      <c r="L184" s="104"/>
      <c r="M184" s="135"/>
      <c r="N184" s="135"/>
      <c r="O184" s="135"/>
      <c r="P184" s="135"/>
      <c r="Q184" s="135"/>
      <c r="R184" s="135"/>
      <c r="S184" s="135"/>
      <c r="T184" s="135"/>
      <c r="U184" s="135"/>
      <c r="V184" s="135"/>
      <c r="W184" s="135"/>
      <c r="X184" s="135"/>
      <c r="Y184" s="135"/>
      <c r="Z184" s="135"/>
      <c r="AA184" s="135"/>
      <c r="AB184" s="135"/>
      <c r="AC184" s="135"/>
      <c r="AD184" s="135"/>
      <c r="AE184" s="135"/>
      <c r="AF184" s="135"/>
      <c r="AG184" s="135"/>
      <c r="AH184" s="135"/>
      <c r="AI184" s="135"/>
      <c r="AJ184" s="135"/>
      <c r="AK184" s="135"/>
      <c r="AL184" s="135"/>
      <c r="AM184" s="135"/>
      <c r="AN184" s="135"/>
      <c r="AO184" s="135"/>
      <c r="AP184" s="320"/>
      <c r="AQ184" s="320"/>
      <c r="AR184" s="320"/>
      <c r="AS184" s="320"/>
      <c r="AT184" s="334"/>
      <c r="AU184" s="334"/>
      <c r="AV184" s="334"/>
      <c r="AW184" s="334"/>
      <c r="AX184" s="320"/>
      <c r="AY184" s="334"/>
      <c r="AZ184" s="334"/>
      <c r="BA184" s="104"/>
      <c r="BB184" s="104"/>
    </row>
    <row r="185" spans="1:70" ht="15" customHeight="1">
      <c r="A185" s="115" t="s">
        <v>455</v>
      </c>
      <c r="B185" s="140"/>
      <c r="C185" s="140"/>
      <c r="D185" s="140"/>
      <c r="E185" s="171"/>
      <c r="F185" s="171"/>
      <c r="G185" s="171"/>
      <c r="H185" s="171"/>
      <c r="I185" s="171"/>
      <c r="J185" s="171"/>
      <c r="K185" s="171"/>
      <c r="L185" s="171"/>
      <c r="M185" s="171"/>
      <c r="N185" s="171"/>
      <c r="O185" s="171"/>
      <c r="P185" s="171"/>
      <c r="Q185" s="171"/>
      <c r="R185" s="171"/>
      <c r="S185" s="171"/>
      <c r="T185" s="171"/>
      <c r="U185" s="171"/>
      <c r="V185" s="171"/>
      <c r="W185" s="171"/>
      <c r="X185" s="171"/>
      <c r="Y185" s="171"/>
      <c r="Z185" s="171"/>
      <c r="AA185" s="171"/>
      <c r="AB185" s="171"/>
      <c r="AC185" s="171"/>
      <c r="AD185" s="170"/>
      <c r="AE185" s="170"/>
      <c r="AF185" s="171"/>
      <c r="AG185" s="171"/>
      <c r="AH185" s="171"/>
      <c r="AI185" s="171"/>
      <c r="AJ185" s="170"/>
      <c r="AK185" s="171"/>
      <c r="AL185" s="171"/>
      <c r="AM185" s="171"/>
      <c r="AN185" s="171"/>
      <c r="AO185" s="170"/>
      <c r="AP185" s="49"/>
      <c r="AQ185" s="49"/>
      <c r="AR185" s="49"/>
      <c r="AS185" s="49"/>
      <c r="AT185" s="84"/>
      <c r="AU185" s="49"/>
      <c r="AV185" s="49"/>
      <c r="AW185" s="84"/>
      <c r="AX185" s="84"/>
      <c r="AY185" s="49"/>
      <c r="AZ185" s="49"/>
      <c r="BA185" s="171"/>
      <c r="BC185" s="171"/>
      <c r="BD185" s="171"/>
      <c r="BE185" s="171"/>
      <c r="BF185" s="107"/>
      <c r="BG185" s="107"/>
      <c r="BH185" s="165"/>
      <c r="BI185" s="107"/>
      <c r="BJ185" s="107"/>
      <c r="BK185" s="107"/>
      <c r="BL185" s="107"/>
    </row>
    <row r="186" spans="1:70" s="50" customFormat="1" ht="15.75" thickBot="1">
      <c r="A186" s="50" t="s">
        <v>635</v>
      </c>
      <c r="B186" s="50" t="s">
        <v>1400</v>
      </c>
      <c r="C186" s="49">
        <v>30</v>
      </c>
      <c r="D186" s="50" t="s">
        <v>59</v>
      </c>
      <c r="E186" s="50" t="s">
        <v>34</v>
      </c>
      <c r="F186" s="49" t="s">
        <v>10</v>
      </c>
      <c r="G186" s="49">
        <v>156</v>
      </c>
      <c r="H186" s="49">
        <v>675</v>
      </c>
      <c r="I186" s="49">
        <v>621</v>
      </c>
      <c r="J186" s="292">
        <v>0.30399999999999999</v>
      </c>
      <c r="K186" s="292">
        <v>0.35399999999999998</v>
      </c>
      <c r="L186" s="292">
        <v>0.55200000000000005</v>
      </c>
      <c r="M186" s="292">
        <v>0.90600000000000003</v>
      </c>
      <c r="N186" s="49">
        <v>95</v>
      </c>
      <c r="O186" s="49">
        <v>189</v>
      </c>
      <c r="P186" s="49">
        <v>43</v>
      </c>
      <c r="Q186" s="49">
        <v>6</v>
      </c>
      <c r="R186" s="49">
        <v>33</v>
      </c>
      <c r="S186" s="49">
        <v>102</v>
      </c>
      <c r="T186" s="49">
        <v>3</v>
      </c>
      <c r="U186" s="49">
        <v>0</v>
      </c>
      <c r="V186" s="49">
        <v>35</v>
      </c>
      <c r="W186" s="49">
        <v>119</v>
      </c>
      <c r="X186" s="49">
        <v>140</v>
      </c>
      <c r="Y186" s="49">
        <v>343</v>
      </c>
      <c r="Z186" s="49">
        <v>21</v>
      </c>
      <c r="AA186" s="49">
        <v>15</v>
      </c>
      <c r="AB186" s="49">
        <v>0</v>
      </c>
      <c r="AC186" s="49">
        <v>4</v>
      </c>
      <c r="AD186" s="49">
        <v>6</v>
      </c>
      <c r="AE186" s="293" t="s">
        <v>948</v>
      </c>
      <c r="AF186" s="294"/>
      <c r="AG186" s="49">
        <v>0</v>
      </c>
      <c r="AH186" s="49">
        <v>139</v>
      </c>
      <c r="AI186" s="49">
        <v>0</v>
      </c>
      <c r="AJ186" s="49">
        <v>0</v>
      </c>
      <c r="AK186" s="49">
        <v>0</v>
      </c>
      <c r="AL186" s="49">
        <v>0</v>
      </c>
      <c r="AM186" s="49">
        <v>0</v>
      </c>
      <c r="AN186" s="49">
        <v>0</v>
      </c>
      <c r="AO186" s="294"/>
      <c r="AP186" s="330">
        <v>149</v>
      </c>
      <c r="AQ186" s="331">
        <v>0.35599999999999998</v>
      </c>
      <c r="AR186" s="331">
        <v>0.40200000000000002</v>
      </c>
      <c r="AS186" s="331">
        <v>0.63100000000000001</v>
      </c>
      <c r="AT186" s="331">
        <v>1.0329999999999999</v>
      </c>
      <c r="AU186" s="294"/>
      <c r="AV186" s="332">
        <v>472</v>
      </c>
      <c r="AW186" s="331">
        <v>0.28799999999999998</v>
      </c>
      <c r="AX186" s="331">
        <v>0.33900000000000002</v>
      </c>
      <c r="AY186" s="331">
        <v>0.52800000000000002</v>
      </c>
      <c r="AZ186" s="331">
        <v>0.86599999999999999</v>
      </c>
    </row>
    <row r="187" spans="1:70" s="50" customFormat="1" ht="15.75" thickBot="1">
      <c r="A187" s="50" t="s">
        <v>1040</v>
      </c>
      <c r="B187" s="50" t="s">
        <v>1401</v>
      </c>
      <c r="C187" s="49">
        <v>24</v>
      </c>
      <c r="D187" s="50" t="s">
        <v>59</v>
      </c>
      <c r="E187" s="50" t="s">
        <v>34</v>
      </c>
      <c r="F187" s="49" t="s">
        <v>10</v>
      </c>
      <c r="G187" s="49">
        <v>146</v>
      </c>
      <c r="H187" s="49">
        <v>606</v>
      </c>
      <c r="I187" s="49">
        <v>587</v>
      </c>
      <c r="J187" s="292">
        <v>0.25700000000000001</v>
      </c>
      <c r="K187" s="292">
        <v>0.27600000000000002</v>
      </c>
      <c r="L187" s="292">
        <v>0.40200000000000002</v>
      </c>
      <c r="M187" s="292">
        <v>0.67900000000000005</v>
      </c>
      <c r="N187" s="49">
        <v>72</v>
      </c>
      <c r="O187" s="49">
        <v>151</v>
      </c>
      <c r="P187" s="49">
        <v>26</v>
      </c>
      <c r="Q187" s="49">
        <v>4</v>
      </c>
      <c r="R187" s="49">
        <v>17</v>
      </c>
      <c r="S187" s="49">
        <v>56</v>
      </c>
      <c r="T187" s="49">
        <v>15</v>
      </c>
      <c r="U187" s="49">
        <v>1</v>
      </c>
      <c r="V187" s="49">
        <v>13</v>
      </c>
      <c r="W187" s="49">
        <v>162</v>
      </c>
      <c r="X187" s="49">
        <v>80</v>
      </c>
      <c r="Y187" s="49">
        <v>236</v>
      </c>
      <c r="Z187" s="49">
        <v>13</v>
      </c>
      <c r="AA187" s="49">
        <v>3</v>
      </c>
      <c r="AB187" s="49">
        <v>2</v>
      </c>
      <c r="AC187" s="49">
        <v>1</v>
      </c>
      <c r="AD187" s="49">
        <v>0</v>
      </c>
      <c r="AE187" s="293" t="s">
        <v>885</v>
      </c>
      <c r="AF187" s="294"/>
      <c r="AG187" s="49">
        <v>0</v>
      </c>
      <c r="AH187" s="49">
        <v>0</v>
      </c>
      <c r="AI187" s="49">
        <v>0</v>
      </c>
      <c r="AJ187" s="49">
        <v>0</v>
      </c>
      <c r="AK187" s="49">
        <v>145</v>
      </c>
      <c r="AL187" s="49">
        <v>0</v>
      </c>
      <c r="AM187" s="49">
        <v>0</v>
      </c>
      <c r="AN187" s="49">
        <v>0</v>
      </c>
      <c r="AO187" s="294"/>
      <c r="AP187" s="330">
        <v>159</v>
      </c>
      <c r="AQ187" s="331">
        <v>0.32100000000000001</v>
      </c>
      <c r="AR187" s="331">
        <v>0.33300000000000002</v>
      </c>
      <c r="AS187" s="331">
        <v>0.47799999999999998</v>
      </c>
      <c r="AT187" s="331">
        <v>0.81100000000000005</v>
      </c>
      <c r="AU187" s="294"/>
      <c r="AV187" s="332">
        <v>428</v>
      </c>
      <c r="AW187" s="331">
        <v>0.23400000000000001</v>
      </c>
      <c r="AX187" s="331">
        <v>0.25600000000000001</v>
      </c>
      <c r="AY187" s="331">
        <v>0.374</v>
      </c>
      <c r="AZ187" s="331">
        <v>0.629</v>
      </c>
    </row>
    <row r="188" spans="1:70" ht="15" customHeight="1">
      <c r="A188" s="233" t="s">
        <v>151</v>
      </c>
      <c r="B188" s="234"/>
      <c r="C188" s="241"/>
      <c r="D188" s="234"/>
      <c r="E188" s="234"/>
      <c r="F188" s="241"/>
      <c r="G188" s="241"/>
      <c r="H188" s="241"/>
      <c r="I188" s="241"/>
      <c r="J188" s="241"/>
      <c r="K188" s="241"/>
      <c r="L188" s="241"/>
      <c r="M188" s="241"/>
      <c r="N188" s="241"/>
      <c r="O188" s="241"/>
      <c r="P188" s="241"/>
      <c r="Q188" s="241"/>
      <c r="R188" s="241"/>
      <c r="S188" s="167"/>
      <c r="T188" s="167"/>
      <c r="U188" s="167"/>
      <c r="V188" s="167"/>
      <c r="W188" s="236"/>
      <c r="X188" s="241"/>
      <c r="Y188" s="241"/>
      <c r="Z188" s="241"/>
      <c r="AA188" s="241"/>
      <c r="AB188" s="241"/>
      <c r="AC188" s="241"/>
      <c r="AD188" s="236"/>
      <c r="AE188" s="164"/>
      <c r="AF188" s="241"/>
      <c r="AG188" s="241"/>
      <c r="AH188" s="241"/>
      <c r="AI188" s="241"/>
      <c r="AJ188" s="164"/>
      <c r="AK188" s="241"/>
      <c r="AL188" s="241"/>
      <c r="AM188" s="241"/>
      <c r="AN188" s="241"/>
      <c r="AO188" s="240"/>
      <c r="AP188" s="327"/>
      <c r="AQ188" s="327"/>
      <c r="AR188" s="327"/>
      <c r="AS188" s="327"/>
      <c r="AT188" s="327"/>
      <c r="AU188" s="333"/>
      <c r="AV188" s="327"/>
      <c r="AW188" s="328"/>
      <c r="AX188" s="328"/>
      <c r="AY188" s="329"/>
      <c r="AZ188" s="329"/>
      <c r="BA188" s="167"/>
      <c r="BB188" s="284"/>
      <c r="BC188" s="167"/>
      <c r="BD188" s="167"/>
      <c r="BE188" s="167"/>
      <c r="BF188" s="229"/>
      <c r="BG188" s="229"/>
      <c r="BH188" s="164"/>
      <c r="BI188" s="229"/>
      <c r="BJ188" s="229"/>
      <c r="BK188" s="228"/>
      <c r="BL188" s="228"/>
      <c r="BM188" s="132"/>
      <c r="BO188" s="132"/>
      <c r="BP188" s="132"/>
      <c r="BQ188" s="132"/>
      <c r="BR188" s="132"/>
    </row>
    <row r="189" spans="1:70" s="253" customFormat="1">
      <c r="A189" s="287" t="s">
        <v>1092</v>
      </c>
      <c r="B189" s="155"/>
      <c r="C189" s="155"/>
      <c r="D189" s="155"/>
      <c r="E189" s="155"/>
      <c r="F189" s="155"/>
      <c r="G189" s="155"/>
      <c r="H189" s="155"/>
      <c r="I189" s="155"/>
      <c r="J189" s="155"/>
      <c r="K189" s="155"/>
      <c r="L189" s="155"/>
      <c r="M189" s="155"/>
      <c r="N189" s="155"/>
      <c r="O189" s="155"/>
      <c r="P189" s="155"/>
      <c r="Q189" s="155"/>
      <c r="R189" s="155"/>
      <c r="S189" s="219"/>
      <c r="T189" s="219"/>
      <c r="U189" s="219"/>
      <c r="V189" s="219"/>
      <c r="W189" s="243"/>
      <c r="X189" s="155"/>
      <c r="Y189" s="155"/>
      <c r="Z189" s="155"/>
      <c r="AA189" s="155"/>
      <c r="AB189" s="155"/>
      <c r="AC189" s="155"/>
      <c r="AD189" s="243"/>
      <c r="AE189" s="259"/>
      <c r="AF189" s="155"/>
      <c r="AG189" s="155"/>
      <c r="AH189" s="155"/>
      <c r="AI189" s="155"/>
      <c r="AJ189" s="155"/>
      <c r="AK189" s="155"/>
      <c r="AL189" s="155"/>
      <c r="AM189" s="155"/>
      <c r="AN189" s="155"/>
      <c r="AO189" s="245"/>
      <c r="AP189" s="84"/>
      <c r="AQ189" s="84"/>
      <c r="AR189" s="84"/>
      <c r="AS189" s="84"/>
      <c r="AT189" s="84"/>
      <c r="AU189" s="290"/>
      <c r="AV189" s="84"/>
      <c r="AW189" s="84"/>
      <c r="AX189" s="84"/>
      <c r="AY189" s="342"/>
      <c r="AZ189" s="342"/>
      <c r="BA189" s="219"/>
      <c r="BB189" s="154"/>
      <c r="BC189" s="219"/>
      <c r="BD189" s="219"/>
      <c r="BE189" s="219"/>
    </row>
    <row r="190" spans="1:70" s="50" customFormat="1" ht="15.75" thickBot="1">
      <c r="A190" s="50" t="s">
        <v>152</v>
      </c>
      <c r="B190" s="50" t="s">
        <v>1402</v>
      </c>
      <c r="C190" s="49">
        <v>31</v>
      </c>
      <c r="D190" s="50" t="s">
        <v>51</v>
      </c>
      <c r="E190" s="50" t="s">
        <v>43</v>
      </c>
      <c r="F190" s="49" t="s">
        <v>35</v>
      </c>
      <c r="G190" s="49">
        <v>145</v>
      </c>
      <c r="H190" s="49">
        <v>622</v>
      </c>
      <c r="I190" s="49">
        <v>497</v>
      </c>
      <c r="J190" s="292">
        <v>0.24099999999999999</v>
      </c>
      <c r="K190" s="292">
        <v>0.38400000000000001</v>
      </c>
      <c r="L190" s="292">
        <v>0.45100000000000001</v>
      </c>
      <c r="M190" s="292">
        <v>0.83499999999999996</v>
      </c>
      <c r="N190" s="49">
        <v>91</v>
      </c>
      <c r="O190" s="49">
        <v>120</v>
      </c>
      <c r="P190" s="49">
        <v>31</v>
      </c>
      <c r="Q190" s="49">
        <v>2</v>
      </c>
      <c r="R190" s="49">
        <v>23</v>
      </c>
      <c r="S190" s="49">
        <v>69</v>
      </c>
      <c r="T190" s="49">
        <v>2</v>
      </c>
      <c r="U190" s="49">
        <v>1</v>
      </c>
      <c r="V190" s="49">
        <v>109</v>
      </c>
      <c r="W190" s="49">
        <v>125</v>
      </c>
      <c r="X190" s="49">
        <v>120</v>
      </c>
      <c r="Y190" s="49">
        <v>224</v>
      </c>
      <c r="Z190" s="49">
        <v>5</v>
      </c>
      <c r="AA190" s="49">
        <v>9</v>
      </c>
      <c r="AB190" s="49">
        <v>2</v>
      </c>
      <c r="AC190" s="49">
        <v>5</v>
      </c>
      <c r="AD190" s="49">
        <v>4</v>
      </c>
      <c r="AE190" s="293" t="s">
        <v>1403</v>
      </c>
      <c r="AF190" s="294"/>
      <c r="AG190" s="49">
        <v>0</v>
      </c>
      <c r="AH190" s="49">
        <v>120</v>
      </c>
      <c r="AI190" s="49">
        <v>13</v>
      </c>
      <c r="AJ190" s="49">
        <v>16</v>
      </c>
      <c r="AK190" s="49">
        <v>0</v>
      </c>
      <c r="AL190" s="49">
        <v>0</v>
      </c>
      <c r="AM190" s="49">
        <v>0</v>
      </c>
      <c r="AN190" s="49">
        <v>0</v>
      </c>
      <c r="AO190" s="294"/>
      <c r="AP190" s="330">
        <v>109</v>
      </c>
      <c r="AQ190" s="331">
        <v>0.20200000000000001</v>
      </c>
      <c r="AR190" s="331">
        <v>0.34300000000000003</v>
      </c>
      <c r="AS190" s="331">
        <v>0.32100000000000001</v>
      </c>
      <c r="AT190" s="331">
        <v>0.66400000000000003</v>
      </c>
      <c r="AU190" s="294"/>
      <c r="AV190" s="332">
        <v>388</v>
      </c>
      <c r="AW190" s="331">
        <v>0.253</v>
      </c>
      <c r="AX190" s="331">
        <v>0.39500000000000002</v>
      </c>
      <c r="AY190" s="331">
        <v>0.48699999999999999</v>
      </c>
      <c r="AZ190" s="331">
        <v>0.88300000000000001</v>
      </c>
    </row>
    <row r="191" spans="1:70" s="50" customFormat="1" ht="15.75" thickBot="1">
      <c r="A191" s="50" t="s">
        <v>108</v>
      </c>
      <c r="B191" s="50" t="s">
        <v>1404</v>
      </c>
      <c r="C191" s="49">
        <v>36</v>
      </c>
      <c r="D191" s="50" t="s">
        <v>53</v>
      </c>
      <c r="E191" s="50" t="s">
        <v>34</v>
      </c>
      <c r="F191" s="49" t="s">
        <v>10</v>
      </c>
      <c r="G191" s="49">
        <v>117</v>
      </c>
      <c r="H191" s="49">
        <v>366</v>
      </c>
      <c r="I191" s="49">
        <v>336</v>
      </c>
      <c r="J191" s="292">
        <v>0.23499999999999999</v>
      </c>
      <c r="K191" s="292">
        <v>0.29299999999999998</v>
      </c>
      <c r="L191" s="292">
        <v>0.34799999999999998</v>
      </c>
      <c r="M191" s="292">
        <v>0.64100000000000001</v>
      </c>
      <c r="N191" s="49">
        <v>56</v>
      </c>
      <c r="O191" s="49">
        <v>79</v>
      </c>
      <c r="P191" s="49">
        <v>19</v>
      </c>
      <c r="Q191" s="49">
        <v>2</v>
      </c>
      <c r="R191" s="49">
        <v>5</v>
      </c>
      <c r="S191" s="49">
        <v>20</v>
      </c>
      <c r="T191" s="49">
        <v>29</v>
      </c>
      <c r="U191" s="49">
        <v>7</v>
      </c>
      <c r="V191" s="49">
        <v>27</v>
      </c>
      <c r="W191" s="49">
        <v>83</v>
      </c>
      <c r="X191" s="49">
        <v>74</v>
      </c>
      <c r="Y191" s="49">
        <v>117</v>
      </c>
      <c r="Z191" s="49">
        <v>12</v>
      </c>
      <c r="AA191" s="49">
        <v>1</v>
      </c>
      <c r="AB191" s="49">
        <v>1</v>
      </c>
      <c r="AC191" s="49">
        <v>1</v>
      </c>
      <c r="AD191" s="49">
        <v>1</v>
      </c>
      <c r="AE191" s="293" t="s">
        <v>1405</v>
      </c>
      <c r="AF191" s="294"/>
      <c r="AG191" s="49">
        <v>0</v>
      </c>
      <c r="AH191" s="49">
        <v>0</v>
      </c>
      <c r="AI191" s="49">
        <v>0</v>
      </c>
      <c r="AJ191" s="49">
        <v>0</v>
      </c>
      <c r="AK191" s="49">
        <v>0</v>
      </c>
      <c r="AL191" s="49">
        <v>25</v>
      </c>
      <c r="AM191" s="49">
        <v>83</v>
      </c>
      <c r="AN191" s="49">
        <v>7</v>
      </c>
      <c r="AO191" s="294"/>
      <c r="AP191" s="330">
        <v>119</v>
      </c>
      <c r="AQ191" s="331">
        <v>0.24399999999999999</v>
      </c>
      <c r="AR191" s="331">
        <v>0.308</v>
      </c>
      <c r="AS191" s="331">
        <v>0.37</v>
      </c>
      <c r="AT191" s="331">
        <v>0.67700000000000005</v>
      </c>
      <c r="AU191" s="294"/>
      <c r="AV191" s="332">
        <v>217</v>
      </c>
      <c r="AW191" s="331">
        <v>0.23</v>
      </c>
      <c r="AX191" s="331">
        <v>0.28499999999999998</v>
      </c>
      <c r="AY191" s="331">
        <v>0.33600000000000002</v>
      </c>
      <c r="AZ191" s="331">
        <v>0.622</v>
      </c>
    </row>
    <row r="192" spans="1:70" s="50" customFormat="1" ht="15.75" thickBot="1">
      <c r="A192" s="50" t="s">
        <v>720</v>
      </c>
      <c r="B192" s="50" t="s">
        <v>1406</v>
      </c>
      <c r="C192" s="49">
        <v>29</v>
      </c>
      <c r="D192" s="50" t="s">
        <v>89</v>
      </c>
      <c r="E192" s="50" t="s">
        <v>34</v>
      </c>
      <c r="F192" s="49" t="s">
        <v>35</v>
      </c>
      <c r="G192" s="49">
        <v>4</v>
      </c>
      <c r="H192" s="49">
        <v>8</v>
      </c>
      <c r="I192" s="49">
        <v>7</v>
      </c>
      <c r="J192" s="292">
        <v>0.14299999999999999</v>
      </c>
      <c r="K192" s="292">
        <v>0.25</v>
      </c>
      <c r="L192" s="292">
        <v>0.14299999999999999</v>
      </c>
      <c r="M192" s="292">
        <v>0.39300000000000002</v>
      </c>
      <c r="N192" s="49">
        <v>1</v>
      </c>
      <c r="O192" s="49">
        <v>1</v>
      </c>
      <c r="P192" s="49">
        <v>0</v>
      </c>
      <c r="Q192" s="49">
        <v>0</v>
      </c>
      <c r="R192" s="49">
        <v>0</v>
      </c>
      <c r="S192" s="49">
        <v>0</v>
      </c>
      <c r="T192" s="49">
        <v>0</v>
      </c>
      <c r="U192" s="49">
        <v>0</v>
      </c>
      <c r="V192" s="49">
        <v>1</v>
      </c>
      <c r="W192" s="49">
        <v>4</v>
      </c>
      <c r="X192" s="49">
        <v>9</v>
      </c>
      <c r="Y192" s="49">
        <v>1</v>
      </c>
      <c r="Z192" s="49">
        <v>0</v>
      </c>
      <c r="AA192" s="49">
        <v>0</v>
      </c>
      <c r="AB192" s="49">
        <v>0</v>
      </c>
      <c r="AC192" s="49">
        <v>0</v>
      </c>
      <c r="AD192" s="49">
        <v>0</v>
      </c>
      <c r="AE192" s="293" t="s">
        <v>1407</v>
      </c>
      <c r="AF192" s="294"/>
      <c r="AG192" s="49">
        <v>0</v>
      </c>
      <c r="AH192" s="49">
        <v>0</v>
      </c>
      <c r="AI192" s="49">
        <v>0</v>
      </c>
      <c r="AJ192" s="49">
        <v>0</v>
      </c>
      <c r="AK192" s="49">
        <v>0</v>
      </c>
      <c r="AL192" s="49">
        <v>1</v>
      </c>
      <c r="AM192" s="49">
        <v>0</v>
      </c>
      <c r="AN192" s="49">
        <v>2</v>
      </c>
      <c r="AO192" s="294"/>
      <c r="AP192" s="330">
        <v>1</v>
      </c>
      <c r="AQ192" s="331">
        <v>1</v>
      </c>
      <c r="AR192" s="331">
        <v>1</v>
      </c>
      <c r="AS192" s="331">
        <v>1</v>
      </c>
      <c r="AT192" s="331">
        <v>2</v>
      </c>
      <c r="AU192" s="294"/>
      <c r="AV192" s="332">
        <v>6</v>
      </c>
      <c r="AW192" s="331">
        <v>0</v>
      </c>
      <c r="AX192" s="331">
        <v>0.14299999999999999</v>
      </c>
      <c r="AY192" s="331">
        <v>0</v>
      </c>
      <c r="AZ192" s="331">
        <v>0.14299999999999999</v>
      </c>
    </row>
    <row r="193" spans="1:71" s="50" customFormat="1" ht="15.75" thickBot="1">
      <c r="A193" s="50" t="s">
        <v>124</v>
      </c>
      <c r="B193" s="50" t="s">
        <v>1408</v>
      </c>
      <c r="C193" s="49">
        <v>36</v>
      </c>
      <c r="D193" s="50" t="s">
        <v>129</v>
      </c>
      <c r="E193" s="50" t="s">
        <v>43</v>
      </c>
      <c r="F193" s="49" t="s">
        <v>10</v>
      </c>
      <c r="G193" s="49">
        <v>51</v>
      </c>
      <c r="H193" s="49">
        <v>163</v>
      </c>
      <c r="I193" s="49">
        <v>143</v>
      </c>
      <c r="J193" s="292">
        <v>0.21</v>
      </c>
      <c r="K193" s="292">
        <v>0.29799999999999999</v>
      </c>
      <c r="L193" s="292">
        <v>0.371</v>
      </c>
      <c r="M193" s="292">
        <v>0.66900000000000004</v>
      </c>
      <c r="N193" s="49">
        <v>17</v>
      </c>
      <c r="O193" s="49">
        <v>30</v>
      </c>
      <c r="P193" s="49">
        <v>5</v>
      </c>
      <c r="Q193" s="49">
        <v>0</v>
      </c>
      <c r="R193" s="49">
        <v>6</v>
      </c>
      <c r="S193" s="49">
        <v>14</v>
      </c>
      <c r="T193" s="49">
        <v>0</v>
      </c>
      <c r="U193" s="49">
        <v>0</v>
      </c>
      <c r="V193" s="49">
        <v>12</v>
      </c>
      <c r="W193" s="49">
        <v>29</v>
      </c>
      <c r="X193" s="49">
        <v>80</v>
      </c>
      <c r="Y193" s="49">
        <v>53</v>
      </c>
      <c r="Z193" s="49">
        <v>6</v>
      </c>
      <c r="AA193" s="49">
        <v>6</v>
      </c>
      <c r="AB193" s="49">
        <v>2</v>
      </c>
      <c r="AC193" s="49">
        <v>0</v>
      </c>
      <c r="AD193" s="49">
        <v>0</v>
      </c>
      <c r="AE193" s="293" t="s">
        <v>884</v>
      </c>
      <c r="AF193" s="294"/>
      <c r="AG193" s="49">
        <v>39</v>
      </c>
      <c r="AH193" s="49">
        <v>0</v>
      </c>
      <c r="AI193" s="49">
        <v>0</v>
      </c>
      <c r="AJ193" s="49">
        <v>0</v>
      </c>
      <c r="AK193" s="49">
        <v>0</v>
      </c>
      <c r="AL193" s="49">
        <v>0</v>
      </c>
      <c r="AM193" s="49">
        <v>0</v>
      </c>
      <c r="AN193" s="49">
        <v>0</v>
      </c>
      <c r="AO193" s="294"/>
      <c r="AP193" s="330">
        <v>39</v>
      </c>
      <c r="AQ193" s="331">
        <v>0.154</v>
      </c>
      <c r="AR193" s="331">
        <v>0.25</v>
      </c>
      <c r="AS193" s="331">
        <v>0.28199999999999997</v>
      </c>
      <c r="AT193" s="331">
        <v>0.53200000000000003</v>
      </c>
      <c r="AU193" s="294"/>
      <c r="AV193" s="332">
        <v>104</v>
      </c>
      <c r="AW193" s="331">
        <v>0.23100000000000001</v>
      </c>
      <c r="AX193" s="331">
        <v>0.316</v>
      </c>
      <c r="AY193" s="331">
        <v>0.40400000000000003</v>
      </c>
      <c r="AZ193" s="331">
        <v>0.72</v>
      </c>
    </row>
    <row r="194" spans="1:71" s="50" customFormat="1" ht="15.75" thickBot="1">
      <c r="A194" s="50" t="s">
        <v>110</v>
      </c>
      <c r="B194" s="50" t="s">
        <v>1409</v>
      </c>
      <c r="C194" s="49">
        <v>30</v>
      </c>
      <c r="D194" s="50" t="s">
        <v>62</v>
      </c>
      <c r="E194" s="50" t="s">
        <v>34</v>
      </c>
      <c r="F194" s="49" t="s">
        <v>35</v>
      </c>
      <c r="G194" s="49">
        <v>23</v>
      </c>
      <c r="H194" s="49">
        <v>43</v>
      </c>
      <c r="I194" s="49">
        <v>38</v>
      </c>
      <c r="J194" s="292">
        <v>0.21099999999999999</v>
      </c>
      <c r="K194" s="292">
        <v>0.30199999999999999</v>
      </c>
      <c r="L194" s="292">
        <v>0.23699999999999999</v>
      </c>
      <c r="M194" s="292">
        <v>0.53900000000000003</v>
      </c>
      <c r="N194" s="49">
        <v>5</v>
      </c>
      <c r="O194" s="49">
        <v>8</v>
      </c>
      <c r="P194" s="49">
        <v>1</v>
      </c>
      <c r="Q194" s="49">
        <v>0</v>
      </c>
      <c r="R194" s="49">
        <v>0</v>
      </c>
      <c r="S194" s="49">
        <v>4</v>
      </c>
      <c r="T194" s="49">
        <v>0</v>
      </c>
      <c r="U194" s="49">
        <v>0</v>
      </c>
      <c r="V194" s="49">
        <v>4</v>
      </c>
      <c r="W194" s="49">
        <v>10</v>
      </c>
      <c r="X194" s="49">
        <v>50</v>
      </c>
      <c r="Y194" s="49">
        <v>9</v>
      </c>
      <c r="Z194" s="49">
        <v>0</v>
      </c>
      <c r="AA194" s="49">
        <v>1</v>
      </c>
      <c r="AB194" s="49">
        <v>0</v>
      </c>
      <c r="AC194" s="49">
        <v>0</v>
      </c>
      <c r="AD194" s="49">
        <v>0</v>
      </c>
      <c r="AE194" s="293" t="s">
        <v>1410</v>
      </c>
      <c r="AF194" s="294"/>
      <c r="AG194" s="49">
        <v>0</v>
      </c>
      <c r="AH194" s="49">
        <v>0</v>
      </c>
      <c r="AI194" s="49">
        <v>12</v>
      </c>
      <c r="AJ194" s="49">
        <v>5</v>
      </c>
      <c r="AK194" s="49">
        <v>5</v>
      </c>
      <c r="AL194" s="49">
        <v>1</v>
      </c>
      <c r="AM194" s="49">
        <v>0</v>
      </c>
      <c r="AN194" s="49">
        <v>1</v>
      </c>
      <c r="AO194" s="294"/>
      <c r="AP194" s="330">
        <v>8</v>
      </c>
      <c r="AQ194" s="331">
        <v>0.125</v>
      </c>
      <c r="AR194" s="331">
        <v>0.222</v>
      </c>
      <c r="AS194" s="331">
        <v>0.125</v>
      </c>
      <c r="AT194" s="331">
        <v>0.34699999999999998</v>
      </c>
      <c r="AU194" s="294"/>
      <c r="AV194" s="332">
        <v>30</v>
      </c>
      <c r="AW194" s="331">
        <v>0.23300000000000001</v>
      </c>
      <c r="AX194" s="331">
        <v>0.32400000000000001</v>
      </c>
      <c r="AY194" s="331">
        <v>0.26700000000000002</v>
      </c>
      <c r="AZ194" s="331">
        <v>0.59</v>
      </c>
    </row>
    <row r="195" spans="1:71" s="49" customFormat="1" ht="15.75" thickBot="1">
      <c r="A195" s="48" t="s">
        <v>130</v>
      </c>
      <c r="B195" s="49" t="s">
        <v>1785</v>
      </c>
      <c r="C195" s="49">
        <v>38</v>
      </c>
      <c r="D195" s="49" t="s">
        <v>89</v>
      </c>
      <c r="E195" s="49" t="s">
        <v>34</v>
      </c>
      <c r="F195" s="49" t="s">
        <v>37</v>
      </c>
      <c r="G195" s="49">
        <v>107</v>
      </c>
      <c r="H195" s="49">
        <v>435</v>
      </c>
      <c r="I195" s="49">
        <v>392</v>
      </c>
      <c r="J195" s="292">
        <v>0.255</v>
      </c>
      <c r="K195" s="292">
        <v>0.32400000000000001</v>
      </c>
      <c r="L195" s="292">
        <v>0.372</v>
      </c>
      <c r="M195" s="292">
        <v>0.69699999999999995</v>
      </c>
      <c r="N195" s="49">
        <v>38</v>
      </c>
      <c r="O195" s="49">
        <v>100</v>
      </c>
      <c r="P195" s="49">
        <v>16</v>
      </c>
      <c r="Q195" s="49">
        <v>0</v>
      </c>
      <c r="R195" s="49">
        <v>10</v>
      </c>
      <c r="S195" s="49">
        <v>47</v>
      </c>
      <c r="T195" s="49">
        <v>0</v>
      </c>
      <c r="U195" s="49">
        <v>0</v>
      </c>
      <c r="V195" s="49">
        <v>36</v>
      </c>
      <c r="W195" s="49">
        <v>63</v>
      </c>
      <c r="X195" s="49">
        <v>84</v>
      </c>
      <c r="Y195" s="49">
        <v>146</v>
      </c>
      <c r="Z195" s="49">
        <v>15</v>
      </c>
      <c r="AA195" s="49">
        <v>5</v>
      </c>
      <c r="AB195" s="49">
        <v>0</v>
      </c>
      <c r="AC195" s="49">
        <v>2</v>
      </c>
      <c r="AD195" s="49">
        <v>3</v>
      </c>
      <c r="AE195" s="293" t="s">
        <v>1786</v>
      </c>
      <c r="AF195" s="294"/>
      <c r="AG195" s="49">
        <v>0</v>
      </c>
      <c r="AH195" s="49">
        <v>0</v>
      </c>
      <c r="AI195" s="49">
        <v>0</v>
      </c>
      <c r="AJ195" s="49">
        <v>0</v>
      </c>
      <c r="AK195" s="49">
        <v>0</v>
      </c>
      <c r="AL195" s="49">
        <v>0</v>
      </c>
      <c r="AM195" s="49">
        <v>0</v>
      </c>
      <c r="AN195" s="49">
        <v>0</v>
      </c>
      <c r="AO195" s="294"/>
      <c r="AP195" s="330">
        <v>94</v>
      </c>
      <c r="AQ195" s="331">
        <v>0.255</v>
      </c>
      <c r="AR195" s="331">
        <v>0.307</v>
      </c>
      <c r="AS195" s="331">
        <v>0.31900000000000001</v>
      </c>
      <c r="AT195" s="331">
        <v>0.626</v>
      </c>
      <c r="AU195" s="294"/>
      <c r="AV195" s="332">
        <v>298</v>
      </c>
      <c r="AW195" s="331">
        <v>0.255</v>
      </c>
      <c r="AX195" s="331">
        <v>0.32900000000000001</v>
      </c>
      <c r="AY195" s="331">
        <v>0.38900000000000001</v>
      </c>
      <c r="AZ195" s="331">
        <v>0.71899999999999997</v>
      </c>
    </row>
    <row r="196" spans="1:71" s="50" customFormat="1" ht="15.75" thickBot="1">
      <c r="A196" s="50" t="s">
        <v>153</v>
      </c>
      <c r="B196" s="50" t="s">
        <v>1411</v>
      </c>
      <c r="C196" s="49">
        <v>33</v>
      </c>
      <c r="D196" s="50" t="s">
        <v>40</v>
      </c>
      <c r="E196" s="50" t="s">
        <v>34</v>
      </c>
      <c r="F196" s="49" t="s">
        <v>35</v>
      </c>
      <c r="G196" s="49">
        <v>118</v>
      </c>
      <c r="H196" s="49">
        <v>401</v>
      </c>
      <c r="I196" s="49">
        <v>362</v>
      </c>
      <c r="J196" s="292">
        <v>0.20699999999999999</v>
      </c>
      <c r="K196" s="292">
        <v>0.27900000000000003</v>
      </c>
      <c r="L196" s="292">
        <v>0.42799999999999999</v>
      </c>
      <c r="M196" s="292">
        <v>0.70699999999999996</v>
      </c>
      <c r="N196" s="49">
        <v>41</v>
      </c>
      <c r="O196" s="49">
        <v>75</v>
      </c>
      <c r="P196" s="49">
        <v>14</v>
      </c>
      <c r="Q196" s="49">
        <v>0</v>
      </c>
      <c r="R196" s="49">
        <v>22</v>
      </c>
      <c r="S196" s="49">
        <v>50</v>
      </c>
      <c r="T196" s="49">
        <v>2</v>
      </c>
      <c r="U196" s="49">
        <v>0</v>
      </c>
      <c r="V196" s="49">
        <v>37</v>
      </c>
      <c r="W196" s="49">
        <v>128</v>
      </c>
      <c r="X196" s="49">
        <v>84</v>
      </c>
      <c r="Y196" s="49">
        <v>155</v>
      </c>
      <c r="Z196" s="49">
        <v>7</v>
      </c>
      <c r="AA196" s="49">
        <v>0</v>
      </c>
      <c r="AB196" s="49">
        <v>0</v>
      </c>
      <c r="AC196" s="49">
        <v>2</v>
      </c>
      <c r="AD196" s="49">
        <v>0</v>
      </c>
      <c r="AE196" s="293" t="s">
        <v>1412</v>
      </c>
      <c r="AF196" s="294"/>
      <c r="AG196" s="49">
        <v>0</v>
      </c>
      <c r="AH196" s="49">
        <v>14</v>
      </c>
      <c r="AI196" s="49">
        <v>0</v>
      </c>
      <c r="AJ196" s="49">
        <v>0</v>
      </c>
      <c r="AK196" s="49">
        <v>0</v>
      </c>
      <c r="AL196" s="49">
        <v>5</v>
      </c>
      <c r="AM196" s="49">
        <v>0</v>
      </c>
      <c r="AN196" s="49">
        <v>2</v>
      </c>
      <c r="AO196" s="294"/>
      <c r="AP196" s="330">
        <v>70</v>
      </c>
      <c r="AQ196" s="331">
        <v>0.27100000000000002</v>
      </c>
      <c r="AR196" s="331">
        <v>0.35399999999999998</v>
      </c>
      <c r="AS196" s="331">
        <v>0.45700000000000002</v>
      </c>
      <c r="AT196" s="331">
        <v>0.81200000000000006</v>
      </c>
      <c r="AU196" s="294"/>
      <c r="AV196" s="332">
        <v>292</v>
      </c>
      <c r="AW196" s="331">
        <v>0.192</v>
      </c>
      <c r="AX196" s="331">
        <v>0.26100000000000001</v>
      </c>
      <c r="AY196" s="331">
        <v>0.42099999999999999</v>
      </c>
      <c r="AZ196" s="331">
        <v>0.68200000000000005</v>
      </c>
    </row>
    <row r="197" spans="1:71" s="50" customFormat="1" ht="15.75" thickBot="1">
      <c r="A197" s="50" t="s">
        <v>154</v>
      </c>
      <c r="B197" s="50" t="s">
        <v>1413</v>
      </c>
      <c r="C197" s="49">
        <v>32</v>
      </c>
      <c r="D197" s="50" t="s">
        <v>69</v>
      </c>
      <c r="E197" s="50" t="s">
        <v>43</v>
      </c>
      <c r="F197" s="49" t="s">
        <v>35</v>
      </c>
      <c r="G197" s="49">
        <v>144</v>
      </c>
      <c r="H197" s="49">
        <v>593</v>
      </c>
      <c r="I197" s="49">
        <v>534</v>
      </c>
      <c r="J197" s="292">
        <v>0.32200000000000001</v>
      </c>
      <c r="K197" s="292">
        <v>0.38400000000000001</v>
      </c>
      <c r="L197" s="292">
        <v>0.54300000000000004</v>
      </c>
      <c r="M197" s="292">
        <v>0.92800000000000005</v>
      </c>
      <c r="N197" s="49">
        <v>94</v>
      </c>
      <c r="O197" s="49">
        <v>172</v>
      </c>
      <c r="P197" s="49">
        <v>43</v>
      </c>
      <c r="Q197" s="49">
        <v>3</v>
      </c>
      <c r="R197" s="49">
        <v>23</v>
      </c>
      <c r="S197" s="49">
        <v>93</v>
      </c>
      <c r="T197" s="49">
        <v>2</v>
      </c>
      <c r="U197" s="49">
        <v>0</v>
      </c>
      <c r="V197" s="49">
        <v>52</v>
      </c>
      <c r="W197" s="49">
        <v>77</v>
      </c>
      <c r="X197" s="49">
        <v>136</v>
      </c>
      <c r="Y197" s="49">
        <v>290</v>
      </c>
      <c r="Z197" s="49">
        <v>16</v>
      </c>
      <c r="AA197" s="49">
        <v>4</v>
      </c>
      <c r="AB197" s="49">
        <v>0</v>
      </c>
      <c r="AC197" s="49">
        <v>3</v>
      </c>
      <c r="AD197" s="49">
        <v>14</v>
      </c>
      <c r="AE197" s="293" t="s">
        <v>905</v>
      </c>
      <c r="AF197" s="294"/>
      <c r="AG197" s="49">
        <v>0</v>
      </c>
      <c r="AH197" s="49">
        <v>0</v>
      </c>
      <c r="AI197" s="49">
        <v>139</v>
      </c>
      <c r="AJ197" s="49">
        <v>0</v>
      </c>
      <c r="AK197" s="49">
        <v>0</v>
      </c>
      <c r="AL197" s="49">
        <v>0</v>
      </c>
      <c r="AM197" s="49">
        <v>0</v>
      </c>
      <c r="AN197" s="49">
        <v>0</v>
      </c>
      <c r="AO197" s="294"/>
      <c r="AP197" s="330">
        <v>127</v>
      </c>
      <c r="AQ197" s="331">
        <v>0.29099999999999998</v>
      </c>
      <c r="AR197" s="331">
        <v>0.34300000000000003</v>
      </c>
      <c r="AS197" s="331">
        <v>0.48</v>
      </c>
      <c r="AT197" s="331">
        <v>0.82299999999999995</v>
      </c>
      <c r="AU197" s="294"/>
      <c r="AV197" s="332">
        <v>407</v>
      </c>
      <c r="AW197" s="331">
        <v>0.33200000000000002</v>
      </c>
      <c r="AX197" s="331">
        <v>0.39700000000000002</v>
      </c>
      <c r="AY197" s="331">
        <v>0.56299999999999994</v>
      </c>
      <c r="AZ197" s="331">
        <v>0.96</v>
      </c>
    </row>
    <row r="198" spans="1:71" s="50" customFormat="1" ht="15.75" thickBot="1">
      <c r="A198" s="50" t="s">
        <v>50</v>
      </c>
      <c r="B198" s="50" t="s">
        <v>1414</v>
      </c>
      <c r="C198" s="49">
        <v>35</v>
      </c>
      <c r="D198" s="50" t="s">
        <v>51</v>
      </c>
      <c r="E198" s="50" t="s">
        <v>43</v>
      </c>
      <c r="F198" s="49" t="s">
        <v>10</v>
      </c>
      <c r="G198" s="49">
        <v>21</v>
      </c>
      <c r="H198" s="49">
        <v>58</v>
      </c>
      <c r="I198" s="49">
        <v>54</v>
      </c>
      <c r="J198" s="292">
        <v>0.20399999999999999</v>
      </c>
      <c r="K198" s="292">
        <v>0.25900000000000001</v>
      </c>
      <c r="L198" s="292">
        <v>0.20399999999999999</v>
      </c>
      <c r="M198" s="292">
        <v>0.46200000000000002</v>
      </c>
      <c r="N198" s="49">
        <v>3</v>
      </c>
      <c r="O198" s="49">
        <v>11</v>
      </c>
      <c r="P198" s="49">
        <v>0</v>
      </c>
      <c r="Q198" s="49">
        <v>0</v>
      </c>
      <c r="R198" s="49">
        <v>0</v>
      </c>
      <c r="S198" s="49">
        <v>0</v>
      </c>
      <c r="T198" s="49">
        <v>0</v>
      </c>
      <c r="U198" s="49">
        <v>0</v>
      </c>
      <c r="V198" s="49">
        <v>4</v>
      </c>
      <c r="W198" s="49">
        <v>13</v>
      </c>
      <c r="X198" s="49">
        <v>25</v>
      </c>
      <c r="Y198" s="49">
        <v>11</v>
      </c>
      <c r="Z198" s="49">
        <v>2</v>
      </c>
      <c r="AA198" s="49">
        <v>0</v>
      </c>
      <c r="AB198" s="49">
        <v>0</v>
      </c>
      <c r="AC198" s="49">
        <v>0</v>
      </c>
      <c r="AD198" s="49">
        <v>0</v>
      </c>
      <c r="AE198" s="293" t="s">
        <v>932</v>
      </c>
      <c r="AF198" s="294"/>
      <c r="AG198" s="49">
        <v>0</v>
      </c>
      <c r="AH198" s="49">
        <v>0</v>
      </c>
      <c r="AI198" s="49">
        <v>0</v>
      </c>
      <c r="AJ198" s="49">
        <v>15</v>
      </c>
      <c r="AK198" s="49">
        <v>0</v>
      </c>
      <c r="AL198" s="49">
        <v>0</v>
      </c>
      <c r="AM198" s="49">
        <v>0</v>
      </c>
      <c r="AN198" s="49">
        <v>0</v>
      </c>
      <c r="AO198" s="294"/>
      <c r="AP198" s="330">
        <v>24</v>
      </c>
      <c r="AQ198" s="331">
        <v>0.125</v>
      </c>
      <c r="AR198" s="331">
        <v>0.16</v>
      </c>
      <c r="AS198" s="331">
        <v>0.125</v>
      </c>
      <c r="AT198" s="331">
        <v>0.28499999999999998</v>
      </c>
      <c r="AU198" s="294"/>
      <c r="AV198" s="332">
        <v>30</v>
      </c>
      <c r="AW198" s="331">
        <v>0.26700000000000002</v>
      </c>
      <c r="AX198" s="331">
        <v>0.33300000000000002</v>
      </c>
      <c r="AY198" s="331">
        <v>0.26700000000000002</v>
      </c>
      <c r="AZ198" s="331">
        <v>0.6</v>
      </c>
    </row>
    <row r="199" spans="1:71" ht="15" customHeight="1">
      <c r="A199" s="233" t="s">
        <v>155</v>
      </c>
      <c r="B199" s="234"/>
      <c r="C199" s="241"/>
      <c r="D199" s="234"/>
      <c r="E199" s="234"/>
      <c r="F199" s="241"/>
      <c r="G199" s="241"/>
      <c r="H199" s="241"/>
      <c r="I199" s="241"/>
      <c r="J199" s="241"/>
      <c r="K199" s="241"/>
      <c r="L199" s="241"/>
      <c r="M199" s="241"/>
      <c r="N199" s="241"/>
      <c r="O199" s="241"/>
      <c r="P199" s="241"/>
      <c r="Q199" s="241"/>
      <c r="R199" s="241"/>
      <c r="S199" s="167"/>
      <c r="T199" s="167"/>
      <c r="U199" s="167"/>
      <c r="V199" s="167"/>
      <c r="W199" s="236"/>
      <c r="X199" s="241"/>
      <c r="Y199" s="241"/>
      <c r="Z199" s="241"/>
      <c r="AA199" s="241"/>
      <c r="AB199" s="241"/>
      <c r="AC199" s="241"/>
      <c r="AD199" s="236"/>
      <c r="AE199" s="164"/>
      <c r="AF199" s="241"/>
      <c r="AG199" s="241"/>
      <c r="AH199" s="241"/>
      <c r="AI199" s="241"/>
      <c r="AJ199" s="164"/>
      <c r="AK199" s="241"/>
      <c r="AL199" s="241"/>
      <c r="AM199" s="241"/>
      <c r="AN199" s="241"/>
      <c r="AO199" s="240"/>
      <c r="AP199" s="327"/>
      <c r="AQ199" s="327"/>
      <c r="AR199" s="327"/>
      <c r="AS199" s="327"/>
      <c r="AT199" s="327"/>
      <c r="AU199" s="333"/>
      <c r="AV199" s="327"/>
      <c r="AW199" s="328"/>
      <c r="AX199" s="328"/>
      <c r="AY199" s="329"/>
      <c r="AZ199" s="329"/>
      <c r="BA199" s="167"/>
      <c r="BB199" s="284"/>
      <c r="BC199" s="167"/>
      <c r="BD199" s="167"/>
      <c r="BE199" s="167"/>
      <c r="BF199" s="169"/>
      <c r="BG199" s="169"/>
      <c r="BH199" s="165"/>
      <c r="BI199" s="169"/>
      <c r="BJ199" s="169"/>
      <c r="BK199" s="169"/>
      <c r="BL199" s="169"/>
      <c r="BM199" s="132"/>
      <c r="BO199" s="132"/>
      <c r="BP199" s="132"/>
      <c r="BQ199" s="132"/>
      <c r="BR199" s="132"/>
    </row>
    <row r="200" spans="1:71" s="50" customFormat="1" ht="15.75" thickBot="1">
      <c r="A200" s="50" t="s">
        <v>156</v>
      </c>
      <c r="B200" s="50" t="s">
        <v>1415</v>
      </c>
      <c r="C200" s="49">
        <v>36</v>
      </c>
      <c r="D200" s="50" t="s">
        <v>69</v>
      </c>
      <c r="E200" s="50" t="s">
        <v>43</v>
      </c>
      <c r="F200" s="49" t="s">
        <v>10</v>
      </c>
      <c r="G200" s="49">
        <v>25</v>
      </c>
      <c r="H200" s="49">
        <v>69</v>
      </c>
      <c r="I200" s="49">
        <v>65</v>
      </c>
      <c r="J200" s="292">
        <v>0.26200000000000001</v>
      </c>
      <c r="K200" s="292">
        <v>0.30399999999999999</v>
      </c>
      <c r="L200" s="292">
        <v>0.43099999999999999</v>
      </c>
      <c r="M200" s="292">
        <v>0.73499999999999999</v>
      </c>
      <c r="N200" s="49">
        <v>7</v>
      </c>
      <c r="O200" s="49">
        <v>17</v>
      </c>
      <c r="P200" s="49">
        <v>1</v>
      </c>
      <c r="Q200" s="49">
        <v>2</v>
      </c>
      <c r="R200" s="49">
        <v>2</v>
      </c>
      <c r="S200" s="49">
        <v>6</v>
      </c>
      <c r="T200" s="49">
        <v>0</v>
      </c>
      <c r="U200" s="49">
        <v>1</v>
      </c>
      <c r="V200" s="49">
        <v>4</v>
      </c>
      <c r="W200" s="49">
        <v>25</v>
      </c>
      <c r="X200" s="49">
        <v>87</v>
      </c>
      <c r="Y200" s="49">
        <v>28</v>
      </c>
      <c r="Z200" s="49">
        <v>1</v>
      </c>
      <c r="AA200" s="49">
        <v>0</v>
      </c>
      <c r="AB200" s="49">
        <v>0</v>
      </c>
      <c r="AC200" s="49">
        <v>0</v>
      </c>
      <c r="AD200" s="49">
        <v>0</v>
      </c>
      <c r="AE200" s="293" t="s">
        <v>903</v>
      </c>
      <c r="AF200" s="294"/>
      <c r="AG200" s="49">
        <v>0</v>
      </c>
      <c r="AH200" s="49">
        <v>0</v>
      </c>
      <c r="AI200" s="49">
        <v>0</v>
      </c>
      <c r="AJ200" s="49">
        <v>0</v>
      </c>
      <c r="AK200" s="49">
        <v>0</v>
      </c>
      <c r="AL200" s="49">
        <v>22</v>
      </c>
      <c r="AM200" s="49">
        <v>0</v>
      </c>
      <c r="AN200" s="49">
        <v>0</v>
      </c>
      <c r="AO200" s="294"/>
      <c r="AP200" s="330">
        <v>27</v>
      </c>
      <c r="AQ200" s="331">
        <v>0.185</v>
      </c>
      <c r="AR200" s="331">
        <v>0.214</v>
      </c>
      <c r="AS200" s="331">
        <v>0.185</v>
      </c>
      <c r="AT200" s="331">
        <v>0.39900000000000002</v>
      </c>
      <c r="AU200" s="294"/>
      <c r="AV200" s="332">
        <v>38</v>
      </c>
      <c r="AW200" s="331">
        <v>0.316</v>
      </c>
      <c r="AX200" s="331">
        <v>0.36599999999999999</v>
      </c>
      <c r="AY200" s="331">
        <v>0.60499999999999998</v>
      </c>
      <c r="AZ200" s="331">
        <v>0.97099999999999997</v>
      </c>
    </row>
    <row r="201" spans="1:71" s="50" customFormat="1" ht="15.75" thickBot="1">
      <c r="A201" s="50" t="s">
        <v>157</v>
      </c>
      <c r="B201" s="50" t="s">
        <v>1416</v>
      </c>
      <c r="C201" s="49">
        <v>25</v>
      </c>
      <c r="D201" s="50" t="s">
        <v>38</v>
      </c>
      <c r="E201" s="50" t="s">
        <v>34</v>
      </c>
      <c r="F201" s="49" t="s">
        <v>10</v>
      </c>
      <c r="G201" s="49">
        <v>114</v>
      </c>
      <c r="H201" s="49">
        <v>507</v>
      </c>
      <c r="I201" s="49">
        <v>402</v>
      </c>
      <c r="J201" s="292">
        <v>0.30599999999999999</v>
      </c>
      <c r="K201" s="292">
        <v>0.442</v>
      </c>
      <c r="L201" s="292">
        <v>0.629</v>
      </c>
      <c r="M201" s="292">
        <v>1.071</v>
      </c>
      <c r="N201" s="49">
        <v>92</v>
      </c>
      <c r="O201" s="49">
        <v>123</v>
      </c>
      <c r="P201" s="49">
        <v>25</v>
      </c>
      <c r="Q201" s="49">
        <v>3</v>
      </c>
      <c r="R201" s="49">
        <v>33</v>
      </c>
      <c r="S201" s="49">
        <v>72</v>
      </c>
      <c r="T201" s="49">
        <v>22</v>
      </c>
      <c r="U201" s="49">
        <v>4</v>
      </c>
      <c r="V201" s="49">
        <v>94</v>
      </c>
      <c r="W201" s="49">
        <v>90</v>
      </c>
      <c r="X201" s="49">
        <v>187</v>
      </c>
      <c r="Y201" s="49">
        <v>253</v>
      </c>
      <c r="Z201" s="49">
        <v>8</v>
      </c>
      <c r="AA201" s="49">
        <v>7</v>
      </c>
      <c r="AB201" s="49">
        <v>0</v>
      </c>
      <c r="AC201" s="49">
        <v>4</v>
      </c>
      <c r="AD201" s="49">
        <v>15</v>
      </c>
      <c r="AE201" s="293" t="s">
        <v>928</v>
      </c>
      <c r="AF201" s="294"/>
      <c r="AG201" s="49">
        <v>0</v>
      </c>
      <c r="AH201" s="49">
        <v>0</v>
      </c>
      <c r="AI201" s="49">
        <v>0</v>
      </c>
      <c r="AJ201" s="49">
        <v>0</v>
      </c>
      <c r="AK201" s="49">
        <v>0</v>
      </c>
      <c r="AL201" s="49">
        <v>0</v>
      </c>
      <c r="AM201" s="49">
        <v>108</v>
      </c>
      <c r="AN201" s="49">
        <v>0</v>
      </c>
      <c r="AO201" s="294"/>
      <c r="AP201" s="330">
        <v>82</v>
      </c>
      <c r="AQ201" s="331">
        <v>0.28000000000000003</v>
      </c>
      <c r="AR201" s="331">
        <v>0.443</v>
      </c>
      <c r="AS201" s="331">
        <v>0.46300000000000002</v>
      </c>
      <c r="AT201" s="331">
        <v>0.90700000000000003</v>
      </c>
      <c r="AU201" s="294"/>
      <c r="AV201" s="332">
        <v>320</v>
      </c>
      <c r="AW201" s="331">
        <v>0.313</v>
      </c>
      <c r="AX201" s="331">
        <v>0.441</v>
      </c>
      <c r="AY201" s="331">
        <v>0.67200000000000004</v>
      </c>
      <c r="AZ201" s="331">
        <v>1.113</v>
      </c>
    </row>
    <row r="202" spans="1:71" ht="15" customHeight="1">
      <c r="A202" s="102"/>
      <c r="B202" s="135"/>
      <c r="C202" s="135"/>
      <c r="D202" s="135"/>
      <c r="E202" s="135"/>
      <c r="F202" s="135"/>
      <c r="G202" s="135"/>
      <c r="H202" s="135"/>
      <c r="I202" s="104"/>
      <c r="J202" s="104"/>
      <c r="K202" s="104"/>
      <c r="L202" s="104"/>
      <c r="M202" s="135"/>
      <c r="N202" s="135"/>
      <c r="O202" s="135"/>
      <c r="P202" s="135"/>
      <c r="Q202" s="135"/>
      <c r="R202" s="135"/>
      <c r="S202" s="135"/>
      <c r="T202" s="135"/>
      <c r="U202" s="135"/>
      <c r="V202" s="135"/>
      <c r="W202" s="135"/>
      <c r="X202" s="135"/>
      <c r="Y202" s="135"/>
      <c r="Z202" s="135"/>
      <c r="AA202" s="135"/>
      <c r="AB202" s="135"/>
      <c r="AC202" s="135"/>
      <c r="AD202" s="135"/>
      <c r="AE202" s="135"/>
      <c r="AF202" s="135"/>
      <c r="AG202" s="135"/>
      <c r="AH202" s="135"/>
      <c r="AI202" s="135"/>
      <c r="AJ202" s="135"/>
      <c r="AK202" s="135"/>
      <c r="AL202" s="135"/>
      <c r="AM202" s="135"/>
      <c r="AN202" s="135"/>
      <c r="AO202" s="135"/>
      <c r="AP202" s="320"/>
      <c r="AQ202" s="320"/>
      <c r="AR202" s="320"/>
      <c r="AS202" s="320"/>
      <c r="AT202" s="334"/>
      <c r="AU202" s="334"/>
      <c r="AV202" s="334"/>
      <c r="AW202" s="334"/>
      <c r="AX202" s="320"/>
      <c r="AY202" s="334"/>
      <c r="AZ202" s="334"/>
      <c r="BA202" s="104"/>
      <c r="BB202" s="104"/>
    </row>
    <row r="203" spans="1:71" ht="15" customHeight="1">
      <c r="A203" s="125" t="s">
        <v>456</v>
      </c>
      <c r="B203" s="141"/>
      <c r="C203" s="141"/>
      <c r="D203" s="141"/>
      <c r="E203" s="171"/>
      <c r="F203" s="171"/>
      <c r="G203" s="171"/>
      <c r="H203" s="171"/>
      <c r="I203" s="171"/>
      <c r="J203" s="171"/>
      <c r="K203" s="171"/>
      <c r="L203" s="171"/>
      <c r="M203" s="171"/>
      <c r="N203" s="171"/>
      <c r="O203" s="171"/>
      <c r="P203" s="171"/>
      <c r="Q203" s="171"/>
      <c r="R203" s="171"/>
      <c r="S203" s="171"/>
      <c r="T203" s="171"/>
      <c r="U203" s="171"/>
      <c r="V203" s="171"/>
      <c r="W203" s="171"/>
      <c r="X203" s="171"/>
      <c r="Y203" s="171"/>
      <c r="Z203" s="171"/>
      <c r="AA203" s="171"/>
      <c r="AB203" s="171"/>
      <c r="AC203" s="171"/>
      <c r="AD203" s="170"/>
      <c r="AE203" s="170"/>
      <c r="AF203" s="171"/>
      <c r="AG203" s="171"/>
      <c r="AH203" s="171"/>
      <c r="AI203" s="171"/>
      <c r="AJ203" s="170"/>
      <c r="AK203" s="171"/>
      <c r="AL203" s="171"/>
      <c r="AM203" s="171"/>
      <c r="AN203" s="171"/>
      <c r="AO203" s="170"/>
      <c r="AP203" s="49"/>
      <c r="AQ203" s="49"/>
      <c r="AR203" s="49"/>
      <c r="AS203" s="49"/>
      <c r="AT203" s="84"/>
      <c r="AU203" s="49"/>
      <c r="AV203" s="49"/>
      <c r="AW203" s="84"/>
      <c r="AX203" s="84"/>
      <c r="AY203" s="49"/>
      <c r="AZ203" s="49"/>
      <c r="BA203" s="171"/>
      <c r="BC203" s="171"/>
      <c r="BD203" s="171"/>
      <c r="BE203" s="171"/>
      <c r="BF203" s="107"/>
      <c r="BG203" s="107"/>
      <c r="BH203" s="165"/>
      <c r="BI203" s="107"/>
      <c r="BJ203" s="107"/>
      <c r="BK203" s="107"/>
      <c r="BL203" s="107"/>
    </row>
    <row r="204" spans="1:71" s="50" customFormat="1" ht="15.75" thickBot="1">
      <c r="A204" s="50" t="s">
        <v>1189</v>
      </c>
      <c r="B204" s="50" t="s">
        <v>1417</v>
      </c>
      <c r="C204" s="49">
        <v>27</v>
      </c>
      <c r="D204" s="50" t="s">
        <v>40</v>
      </c>
      <c r="E204" s="50" t="s">
        <v>34</v>
      </c>
      <c r="F204" s="49" t="s">
        <v>37</v>
      </c>
      <c r="G204" s="49">
        <v>7</v>
      </c>
      <c r="H204" s="49">
        <v>6</v>
      </c>
      <c r="I204" s="49">
        <v>6</v>
      </c>
      <c r="J204" s="292">
        <v>0.16700000000000001</v>
      </c>
      <c r="K204" s="292">
        <v>0.16700000000000001</v>
      </c>
      <c r="L204" s="292">
        <v>0.16700000000000001</v>
      </c>
      <c r="M204" s="292">
        <v>0.33300000000000002</v>
      </c>
      <c r="N204" s="49">
        <v>1</v>
      </c>
      <c r="O204" s="49">
        <v>1</v>
      </c>
      <c r="P204" s="49">
        <v>0</v>
      </c>
      <c r="Q204" s="49">
        <v>0</v>
      </c>
      <c r="R204" s="49">
        <v>0</v>
      </c>
      <c r="S204" s="49">
        <v>0</v>
      </c>
      <c r="T204" s="49">
        <v>0</v>
      </c>
      <c r="U204" s="49">
        <v>1</v>
      </c>
      <c r="V204" s="49">
        <v>0</v>
      </c>
      <c r="W204" s="49">
        <v>1</v>
      </c>
      <c r="X204" s="49">
        <v>-11</v>
      </c>
      <c r="Y204" s="49">
        <v>1</v>
      </c>
      <c r="Z204" s="49">
        <v>0</v>
      </c>
      <c r="AA204" s="49">
        <v>0</v>
      </c>
      <c r="AB204" s="49">
        <v>0</v>
      </c>
      <c r="AC204" s="49">
        <v>0</v>
      </c>
      <c r="AD204" s="49">
        <v>0</v>
      </c>
      <c r="AE204" s="293" t="s">
        <v>1418</v>
      </c>
      <c r="AF204" s="294"/>
      <c r="AG204" s="49">
        <v>0</v>
      </c>
      <c r="AH204" s="49">
        <v>0</v>
      </c>
      <c r="AI204" s="49">
        <v>0</v>
      </c>
      <c r="AJ204" s="49">
        <v>0</v>
      </c>
      <c r="AK204" s="49">
        <v>0</v>
      </c>
      <c r="AL204" s="49">
        <v>0</v>
      </c>
      <c r="AM204" s="49">
        <v>4</v>
      </c>
      <c r="AN204" s="49">
        <v>1</v>
      </c>
      <c r="AO204" s="294"/>
      <c r="AP204" s="330">
        <v>2</v>
      </c>
      <c r="AQ204" s="331">
        <v>0</v>
      </c>
      <c r="AR204" s="331">
        <v>0</v>
      </c>
      <c r="AS204" s="331">
        <v>0</v>
      </c>
      <c r="AT204" s="331">
        <v>0</v>
      </c>
      <c r="AU204" s="294"/>
      <c r="AV204" s="332">
        <v>4</v>
      </c>
      <c r="AW204" s="331">
        <v>0.25</v>
      </c>
      <c r="AX204" s="331">
        <v>0.25</v>
      </c>
      <c r="AY204" s="331">
        <v>0.25</v>
      </c>
      <c r="AZ204" s="331">
        <v>0.5</v>
      </c>
    </row>
    <row r="205" spans="1:71" s="49" customFormat="1" ht="15.75" thickBot="1">
      <c r="A205" s="48" t="s">
        <v>88</v>
      </c>
      <c r="B205" s="49" t="s">
        <v>1740</v>
      </c>
      <c r="C205" s="49">
        <v>34</v>
      </c>
      <c r="D205" s="49" t="s">
        <v>89</v>
      </c>
      <c r="E205" s="49" t="s">
        <v>34</v>
      </c>
      <c r="F205" s="49" t="s">
        <v>10</v>
      </c>
      <c r="G205" s="49">
        <v>130</v>
      </c>
      <c r="H205" s="49">
        <v>529</v>
      </c>
      <c r="I205" s="49">
        <v>469</v>
      </c>
      <c r="J205" s="292">
        <v>0.249</v>
      </c>
      <c r="K205" s="292">
        <v>0.32900000000000001</v>
      </c>
      <c r="L205" s="292">
        <v>0.39900000000000002</v>
      </c>
      <c r="M205" s="292">
        <v>0.72799999999999998</v>
      </c>
      <c r="N205" s="49">
        <v>50</v>
      </c>
      <c r="O205" s="49">
        <v>117</v>
      </c>
      <c r="P205" s="49">
        <v>22</v>
      </c>
      <c r="Q205" s="49">
        <v>0</v>
      </c>
      <c r="R205" s="49">
        <v>16</v>
      </c>
      <c r="S205" s="49">
        <v>60</v>
      </c>
      <c r="T205" s="49">
        <v>0</v>
      </c>
      <c r="U205" s="49">
        <v>1</v>
      </c>
      <c r="V205" s="49">
        <v>54</v>
      </c>
      <c r="W205" s="49">
        <v>110</v>
      </c>
      <c r="X205" s="49">
        <v>92</v>
      </c>
      <c r="Y205" s="49">
        <v>187</v>
      </c>
      <c r="Z205" s="49">
        <v>15</v>
      </c>
      <c r="AA205" s="49">
        <v>3</v>
      </c>
      <c r="AB205" s="49">
        <v>0</v>
      </c>
      <c r="AC205" s="49">
        <v>3</v>
      </c>
      <c r="AD205" s="49">
        <v>6</v>
      </c>
      <c r="AE205" s="293" t="s">
        <v>948</v>
      </c>
      <c r="AF205" s="294"/>
      <c r="AG205" s="49">
        <v>0</v>
      </c>
      <c r="AH205" s="49">
        <v>115</v>
      </c>
      <c r="AI205" s="49">
        <v>0</v>
      </c>
      <c r="AJ205" s="49">
        <v>0</v>
      </c>
      <c r="AK205" s="49">
        <v>0</v>
      </c>
      <c r="AL205" s="49">
        <v>0</v>
      </c>
      <c r="AM205" s="49">
        <v>0</v>
      </c>
      <c r="AN205" s="49">
        <v>0</v>
      </c>
      <c r="AO205" s="294"/>
      <c r="AP205" s="330">
        <v>95</v>
      </c>
      <c r="AQ205" s="331">
        <v>0.32600000000000001</v>
      </c>
      <c r="AR205" s="331">
        <v>0.434</v>
      </c>
      <c r="AS205" s="331">
        <v>0.495</v>
      </c>
      <c r="AT205" s="331">
        <v>0.92800000000000005</v>
      </c>
      <c r="AU205" s="294"/>
      <c r="AV205" s="332">
        <v>374</v>
      </c>
      <c r="AW205" s="331">
        <v>0.23</v>
      </c>
      <c r="AX205" s="331">
        <v>0.3</v>
      </c>
      <c r="AY205" s="331">
        <v>0.374</v>
      </c>
      <c r="AZ205" s="331">
        <v>0.67500000000000004</v>
      </c>
    </row>
    <row r="206" spans="1:71" s="50" customFormat="1" ht="15.75" thickBot="1">
      <c r="A206" s="50" t="s">
        <v>159</v>
      </c>
      <c r="B206" s="50" t="s">
        <v>1419</v>
      </c>
      <c r="C206" s="49">
        <v>29</v>
      </c>
      <c r="D206" s="50" t="s">
        <v>38</v>
      </c>
      <c r="E206" s="50" t="s">
        <v>34</v>
      </c>
      <c r="F206" s="49" t="s">
        <v>35</v>
      </c>
      <c r="G206" s="49">
        <v>155</v>
      </c>
      <c r="H206" s="49">
        <v>654</v>
      </c>
      <c r="I206" s="49">
        <v>569</v>
      </c>
      <c r="J206" s="292">
        <v>0.24399999999999999</v>
      </c>
      <c r="K206" s="292">
        <v>0.33300000000000002</v>
      </c>
      <c r="L206" s="292">
        <v>0.39200000000000002</v>
      </c>
      <c r="M206" s="292">
        <v>0.72499999999999998</v>
      </c>
      <c r="N206" s="49">
        <v>77</v>
      </c>
      <c r="O206" s="49">
        <v>139</v>
      </c>
      <c r="P206" s="49">
        <v>23</v>
      </c>
      <c r="Q206" s="49">
        <v>2</v>
      </c>
      <c r="R206" s="49">
        <v>19</v>
      </c>
      <c r="S206" s="49">
        <v>71</v>
      </c>
      <c r="T206" s="49">
        <v>5</v>
      </c>
      <c r="U206" s="49">
        <v>1</v>
      </c>
      <c r="V206" s="49">
        <v>71</v>
      </c>
      <c r="W206" s="49">
        <v>134</v>
      </c>
      <c r="X206" s="49">
        <v>97</v>
      </c>
      <c r="Y206" s="49">
        <v>223</v>
      </c>
      <c r="Z206" s="49">
        <v>10</v>
      </c>
      <c r="AA206" s="49">
        <v>8</v>
      </c>
      <c r="AB206" s="49">
        <v>0</v>
      </c>
      <c r="AC206" s="49">
        <v>6</v>
      </c>
      <c r="AD206" s="49">
        <v>4</v>
      </c>
      <c r="AE206" s="293" t="s">
        <v>910</v>
      </c>
      <c r="AF206" s="294"/>
      <c r="AG206" s="49">
        <v>0</v>
      </c>
      <c r="AH206" s="49">
        <v>0</v>
      </c>
      <c r="AI206" s="49">
        <v>0</v>
      </c>
      <c r="AJ206" s="49">
        <v>0</v>
      </c>
      <c r="AK206" s="49">
        <v>0</v>
      </c>
      <c r="AL206" s="49">
        <v>0</v>
      </c>
      <c r="AM206" s="49">
        <v>0</v>
      </c>
      <c r="AN206" s="49">
        <v>154</v>
      </c>
      <c r="AO206" s="294"/>
      <c r="AP206" s="330">
        <v>166</v>
      </c>
      <c r="AQ206" s="331">
        <v>0.223</v>
      </c>
      <c r="AR206" s="331">
        <v>0.32</v>
      </c>
      <c r="AS206" s="331">
        <v>0.36699999999999999</v>
      </c>
      <c r="AT206" s="331">
        <v>0.68700000000000006</v>
      </c>
      <c r="AU206" s="294"/>
      <c r="AV206" s="332">
        <v>403</v>
      </c>
      <c r="AW206" s="331">
        <v>0.253</v>
      </c>
      <c r="AX206" s="331">
        <v>0.33900000000000002</v>
      </c>
      <c r="AY206" s="331">
        <v>0.40200000000000002</v>
      </c>
      <c r="AZ206" s="331">
        <v>0.74099999999999999</v>
      </c>
    </row>
    <row r="207" spans="1:71" s="50" customFormat="1" ht="15.75" thickBot="1">
      <c r="A207" s="50" t="s">
        <v>121</v>
      </c>
      <c r="B207" s="50" t="s">
        <v>1420</v>
      </c>
      <c r="C207" s="49">
        <v>36</v>
      </c>
      <c r="D207" s="50" t="s">
        <v>57</v>
      </c>
      <c r="E207" s="50" t="s">
        <v>34</v>
      </c>
      <c r="F207" s="49" t="s">
        <v>10</v>
      </c>
      <c r="G207" s="49">
        <v>155</v>
      </c>
      <c r="H207" s="49">
        <v>645</v>
      </c>
      <c r="I207" s="49">
        <v>556</v>
      </c>
      <c r="J207" s="292">
        <v>0.28799999999999998</v>
      </c>
      <c r="K207" s="292">
        <v>0.375</v>
      </c>
      <c r="L207" s="292">
        <v>0.54900000000000004</v>
      </c>
      <c r="M207" s="292">
        <v>0.92400000000000004</v>
      </c>
      <c r="N207" s="49">
        <v>91</v>
      </c>
      <c r="O207" s="49">
        <v>160</v>
      </c>
      <c r="P207" s="49">
        <v>28</v>
      </c>
      <c r="Q207" s="49">
        <v>0</v>
      </c>
      <c r="R207" s="49">
        <v>39</v>
      </c>
      <c r="S207" s="49">
        <v>119</v>
      </c>
      <c r="T207" s="49">
        <v>1</v>
      </c>
      <c r="U207" s="49">
        <v>1</v>
      </c>
      <c r="V207" s="49">
        <v>70</v>
      </c>
      <c r="W207" s="49">
        <v>140</v>
      </c>
      <c r="X207" s="49">
        <v>146</v>
      </c>
      <c r="Y207" s="49">
        <v>305</v>
      </c>
      <c r="Z207" s="49">
        <v>15</v>
      </c>
      <c r="AA207" s="49">
        <v>12</v>
      </c>
      <c r="AB207" s="49">
        <v>0</v>
      </c>
      <c r="AC207" s="49">
        <v>7</v>
      </c>
      <c r="AD207" s="49">
        <v>7</v>
      </c>
      <c r="AE207" s="293" t="s">
        <v>1421</v>
      </c>
      <c r="AF207" s="294"/>
      <c r="AG207" s="49">
        <v>0</v>
      </c>
      <c r="AH207" s="49">
        <v>0</v>
      </c>
      <c r="AI207" s="49">
        <v>0</v>
      </c>
      <c r="AJ207" s="49">
        <v>0</v>
      </c>
      <c r="AK207" s="49">
        <v>0</v>
      </c>
      <c r="AL207" s="49">
        <v>0</v>
      </c>
      <c r="AM207" s="49">
        <v>0</v>
      </c>
      <c r="AN207" s="49">
        <v>5</v>
      </c>
      <c r="AO207" s="294"/>
      <c r="AP207" s="330">
        <v>131</v>
      </c>
      <c r="AQ207" s="331">
        <v>0.22900000000000001</v>
      </c>
      <c r="AR207" s="331">
        <v>0.40699999999999997</v>
      </c>
      <c r="AS207" s="331">
        <v>0.42699999999999999</v>
      </c>
      <c r="AT207" s="331">
        <v>0.83399999999999996</v>
      </c>
      <c r="AU207" s="294"/>
      <c r="AV207" s="332">
        <v>425</v>
      </c>
      <c r="AW207" s="331">
        <v>0.30599999999999999</v>
      </c>
      <c r="AX207" s="331">
        <v>0.36399999999999999</v>
      </c>
      <c r="AY207" s="331">
        <v>0.58599999999999997</v>
      </c>
      <c r="AZ207" s="331">
        <v>0.95</v>
      </c>
    </row>
    <row r="208" spans="1:71" s="253" customFormat="1">
      <c r="A208" s="233" t="s">
        <v>766</v>
      </c>
      <c r="B208" s="164"/>
      <c r="C208" s="164"/>
      <c r="D208" s="164"/>
      <c r="E208" s="164"/>
      <c r="F208" s="164"/>
      <c r="G208" s="164"/>
      <c r="H208" s="164"/>
      <c r="I208" s="164"/>
      <c r="J208" s="164"/>
      <c r="K208" s="164"/>
      <c r="L208" s="164"/>
      <c r="M208" s="164"/>
      <c r="N208" s="164"/>
      <c r="O208" s="164"/>
      <c r="P208" s="164"/>
      <c r="Q208" s="164"/>
      <c r="R208" s="164"/>
      <c r="S208" s="168"/>
      <c r="T208" s="168"/>
      <c r="U208" s="168"/>
      <c r="V208" s="168"/>
      <c r="W208" s="258"/>
      <c r="X208" s="164"/>
      <c r="Y208" s="164"/>
      <c r="Z208" s="164"/>
      <c r="AA208" s="164"/>
      <c r="AB208" s="164"/>
      <c r="AC208" s="164"/>
      <c r="AD208" s="258"/>
      <c r="AE208" s="261"/>
      <c r="AF208" s="164"/>
      <c r="AG208" s="164"/>
      <c r="AH208" s="164"/>
      <c r="AI208" s="164"/>
      <c r="AJ208" s="164"/>
      <c r="AK208" s="164"/>
      <c r="AL208" s="164"/>
      <c r="AM208" s="164"/>
      <c r="AN208" s="164"/>
      <c r="AO208" s="240"/>
      <c r="AP208" s="328"/>
      <c r="AQ208" s="328"/>
      <c r="AR208" s="328"/>
      <c r="AS208" s="328"/>
      <c r="AT208" s="328"/>
      <c r="AU208" s="333"/>
      <c r="AV208" s="328"/>
      <c r="AW208" s="328"/>
      <c r="AX208" s="84"/>
      <c r="AY208" s="339"/>
      <c r="AZ208" s="339"/>
      <c r="BA208" s="168"/>
      <c r="BB208" s="284"/>
      <c r="BC208" s="168"/>
      <c r="BD208" s="168"/>
      <c r="BE208" s="168"/>
      <c r="BF208" s="165"/>
      <c r="BG208" s="165"/>
      <c r="BH208" s="165"/>
      <c r="BI208" s="165"/>
      <c r="BJ208" s="165"/>
      <c r="BK208" s="165"/>
      <c r="BL208" s="165"/>
      <c r="BM208" s="165"/>
      <c r="BN208" s="165"/>
      <c r="BO208" s="165"/>
      <c r="BP208" s="165"/>
      <c r="BQ208" s="165"/>
      <c r="BR208" s="165"/>
      <c r="BS208" s="165"/>
    </row>
    <row r="209" spans="1:64" s="50" customFormat="1" ht="15.75" thickBot="1">
      <c r="A209" s="50" t="s">
        <v>355</v>
      </c>
      <c r="B209" s="50" t="s">
        <v>1422</v>
      </c>
      <c r="C209" s="49">
        <v>32</v>
      </c>
      <c r="D209" s="50" t="s">
        <v>57</v>
      </c>
      <c r="E209" s="50" t="s">
        <v>34</v>
      </c>
      <c r="F209" s="49" t="s">
        <v>35</v>
      </c>
      <c r="G209" s="49">
        <v>111</v>
      </c>
      <c r="H209" s="49">
        <v>390</v>
      </c>
      <c r="I209" s="49">
        <v>346</v>
      </c>
      <c r="J209" s="292">
        <v>0.251</v>
      </c>
      <c r="K209" s="292">
        <v>0.32400000000000001</v>
      </c>
      <c r="L209" s="292">
        <v>0.35</v>
      </c>
      <c r="M209" s="292">
        <v>0.67400000000000004</v>
      </c>
      <c r="N209" s="49">
        <v>56</v>
      </c>
      <c r="O209" s="49">
        <v>87</v>
      </c>
      <c r="P209" s="49">
        <v>13</v>
      </c>
      <c r="Q209" s="49">
        <v>3</v>
      </c>
      <c r="R209" s="49">
        <v>5</v>
      </c>
      <c r="S209" s="49">
        <v>30</v>
      </c>
      <c r="T209" s="49">
        <v>28</v>
      </c>
      <c r="U209" s="49">
        <v>7</v>
      </c>
      <c r="V209" s="49">
        <v>28</v>
      </c>
      <c r="W209" s="49">
        <v>55</v>
      </c>
      <c r="X209" s="49">
        <v>83</v>
      </c>
      <c r="Y209" s="49">
        <v>121</v>
      </c>
      <c r="Z209" s="49">
        <v>3</v>
      </c>
      <c r="AA209" s="49">
        <v>10</v>
      </c>
      <c r="AB209" s="49">
        <v>4</v>
      </c>
      <c r="AC209" s="49">
        <v>2</v>
      </c>
      <c r="AD209" s="49">
        <v>2</v>
      </c>
      <c r="AE209" s="293" t="s">
        <v>940</v>
      </c>
      <c r="AF209" s="294"/>
      <c r="AG209" s="49">
        <v>0</v>
      </c>
      <c r="AH209" s="49">
        <v>0</v>
      </c>
      <c r="AI209" s="49">
        <v>0</v>
      </c>
      <c r="AJ209" s="49">
        <v>0</v>
      </c>
      <c r="AK209" s="49">
        <v>0</v>
      </c>
      <c r="AL209" s="49">
        <v>12</v>
      </c>
      <c r="AM209" s="49">
        <v>96</v>
      </c>
      <c r="AN209" s="49">
        <v>0</v>
      </c>
      <c r="AO209" s="294"/>
      <c r="AP209" s="330">
        <v>55</v>
      </c>
      <c r="AQ209" s="331">
        <v>0.14499999999999999</v>
      </c>
      <c r="AR209" s="331">
        <v>0.23</v>
      </c>
      <c r="AS209" s="331">
        <v>0.14499999999999999</v>
      </c>
      <c r="AT209" s="331">
        <v>0.375</v>
      </c>
      <c r="AU209" s="294"/>
      <c r="AV209" s="332">
        <v>291</v>
      </c>
      <c r="AW209" s="331">
        <v>0.27100000000000002</v>
      </c>
      <c r="AX209" s="331">
        <v>0.34200000000000003</v>
      </c>
      <c r="AY209" s="331">
        <v>0.38800000000000001</v>
      </c>
      <c r="AZ209" s="331">
        <v>0.73</v>
      </c>
    </row>
    <row r="210" spans="1:64" s="50" customFormat="1" ht="15.75" thickBot="1">
      <c r="A210" s="50" t="s">
        <v>160</v>
      </c>
      <c r="B210" s="50" t="s">
        <v>1423</v>
      </c>
      <c r="C210" s="49">
        <v>27</v>
      </c>
      <c r="D210" s="50" t="s">
        <v>100</v>
      </c>
      <c r="E210" s="50" t="s">
        <v>43</v>
      </c>
      <c r="F210" s="49" t="s">
        <v>35</v>
      </c>
      <c r="G210" s="49">
        <v>141</v>
      </c>
      <c r="H210" s="49">
        <v>497</v>
      </c>
      <c r="I210" s="49">
        <v>461</v>
      </c>
      <c r="J210" s="292">
        <v>0.29499999999999998</v>
      </c>
      <c r="K210" s="292">
        <v>0.34200000000000003</v>
      </c>
      <c r="L210" s="292">
        <v>0.53100000000000003</v>
      </c>
      <c r="M210" s="292">
        <v>0.874</v>
      </c>
      <c r="N210" s="49">
        <v>80</v>
      </c>
      <c r="O210" s="49">
        <v>136</v>
      </c>
      <c r="P210" s="49">
        <v>22</v>
      </c>
      <c r="Q210" s="49">
        <v>3</v>
      </c>
      <c r="R210" s="49">
        <v>27</v>
      </c>
      <c r="S210" s="49">
        <v>97</v>
      </c>
      <c r="T210" s="49">
        <v>3</v>
      </c>
      <c r="U210" s="49">
        <v>2</v>
      </c>
      <c r="V210" s="49">
        <v>30</v>
      </c>
      <c r="W210" s="49">
        <v>114</v>
      </c>
      <c r="X210" s="49">
        <v>124</v>
      </c>
      <c r="Y210" s="49">
        <v>245</v>
      </c>
      <c r="Z210" s="49">
        <v>15</v>
      </c>
      <c r="AA210" s="49">
        <v>4</v>
      </c>
      <c r="AB210" s="49">
        <v>0</v>
      </c>
      <c r="AC210" s="49">
        <v>2</v>
      </c>
      <c r="AD210" s="49">
        <v>1</v>
      </c>
      <c r="AE210" s="293" t="s">
        <v>1424</v>
      </c>
      <c r="AF210" s="294"/>
      <c r="AG210" s="49">
        <v>0</v>
      </c>
      <c r="AH210" s="49">
        <v>0</v>
      </c>
      <c r="AI210" s="49">
        <v>99</v>
      </c>
      <c r="AJ210" s="49">
        <v>10</v>
      </c>
      <c r="AK210" s="49">
        <v>0</v>
      </c>
      <c r="AL210" s="49">
        <v>9</v>
      </c>
      <c r="AM210" s="49">
        <v>0</v>
      </c>
      <c r="AN210" s="49">
        <v>6</v>
      </c>
      <c r="AO210" s="294"/>
      <c r="AP210" s="330">
        <v>109</v>
      </c>
      <c r="AQ210" s="331">
        <v>0.248</v>
      </c>
      <c r="AR210" s="331">
        <v>0.28699999999999998</v>
      </c>
      <c r="AS210" s="331">
        <v>0.40400000000000003</v>
      </c>
      <c r="AT210" s="331">
        <v>0.69099999999999995</v>
      </c>
      <c r="AU210" s="294"/>
      <c r="AV210" s="332">
        <v>352</v>
      </c>
      <c r="AW210" s="331">
        <v>0.31</v>
      </c>
      <c r="AX210" s="331">
        <v>0.35899999999999999</v>
      </c>
      <c r="AY210" s="331">
        <v>0.57099999999999995</v>
      </c>
      <c r="AZ210" s="331">
        <v>0.93</v>
      </c>
    </row>
    <row r="211" spans="1:64" s="50" customFormat="1" ht="15.75" thickBot="1">
      <c r="A211" s="50" t="s">
        <v>161</v>
      </c>
      <c r="B211" s="50" t="s">
        <v>1425</v>
      </c>
      <c r="C211" s="49">
        <v>29</v>
      </c>
      <c r="D211" s="50" t="s">
        <v>67</v>
      </c>
      <c r="E211" s="50" t="s">
        <v>43</v>
      </c>
      <c r="F211" s="49" t="s">
        <v>35</v>
      </c>
      <c r="G211" s="49">
        <v>44</v>
      </c>
      <c r="H211" s="49">
        <v>87</v>
      </c>
      <c r="I211" s="49">
        <v>80</v>
      </c>
      <c r="J211" s="292">
        <v>0.16300000000000001</v>
      </c>
      <c r="K211" s="292">
        <v>0.218</v>
      </c>
      <c r="L211" s="292">
        <v>0.28799999999999998</v>
      </c>
      <c r="M211" s="292">
        <v>0.50600000000000001</v>
      </c>
      <c r="N211" s="49">
        <v>8</v>
      </c>
      <c r="O211" s="49">
        <v>13</v>
      </c>
      <c r="P211" s="49">
        <v>4</v>
      </c>
      <c r="Q211" s="49">
        <v>0</v>
      </c>
      <c r="R211" s="49">
        <v>2</v>
      </c>
      <c r="S211" s="49">
        <v>8</v>
      </c>
      <c r="T211" s="49">
        <v>0</v>
      </c>
      <c r="U211" s="49">
        <v>0</v>
      </c>
      <c r="V211" s="49">
        <v>5</v>
      </c>
      <c r="W211" s="49">
        <v>10</v>
      </c>
      <c r="X211" s="49">
        <v>33</v>
      </c>
      <c r="Y211" s="49">
        <v>23</v>
      </c>
      <c r="Z211" s="49">
        <v>3</v>
      </c>
      <c r="AA211" s="49">
        <v>1</v>
      </c>
      <c r="AB211" s="49">
        <v>0</v>
      </c>
      <c r="AC211" s="49">
        <v>1</v>
      </c>
      <c r="AD211" s="49">
        <v>0</v>
      </c>
      <c r="AE211" s="293" t="s">
        <v>926</v>
      </c>
      <c r="AF211" s="294"/>
      <c r="AG211" s="49">
        <v>0</v>
      </c>
      <c r="AH211" s="49">
        <v>4</v>
      </c>
      <c r="AI211" s="49">
        <v>0</v>
      </c>
      <c r="AJ211" s="49">
        <v>20</v>
      </c>
      <c r="AK211" s="49">
        <v>0</v>
      </c>
      <c r="AL211" s="49">
        <v>0</v>
      </c>
      <c r="AM211" s="49">
        <v>0</v>
      </c>
      <c r="AN211" s="49">
        <v>0</v>
      </c>
      <c r="AO211" s="294"/>
      <c r="AP211" s="330">
        <v>11</v>
      </c>
      <c r="AQ211" s="331">
        <v>0.182</v>
      </c>
      <c r="AR211" s="331">
        <v>0.25</v>
      </c>
      <c r="AS211" s="331">
        <v>0.27300000000000002</v>
      </c>
      <c r="AT211" s="331">
        <v>0.52300000000000002</v>
      </c>
      <c r="AU211" s="294"/>
      <c r="AV211" s="332">
        <v>69</v>
      </c>
      <c r="AW211" s="331">
        <v>0.159</v>
      </c>
      <c r="AX211" s="331">
        <v>0.21299999999999999</v>
      </c>
      <c r="AY211" s="331">
        <v>0.28999999999999998</v>
      </c>
      <c r="AZ211" s="331">
        <v>0.503</v>
      </c>
    </row>
    <row r="212" spans="1:64" s="50" customFormat="1" ht="15.75" thickBot="1">
      <c r="A212" s="50" t="s">
        <v>162</v>
      </c>
      <c r="B212" s="50" t="s">
        <v>1426</v>
      </c>
      <c r="C212" s="49">
        <v>27</v>
      </c>
      <c r="D212" s="50" t="s">
        <v>137</v>
      </c>
      <c r="E212" s="50" t="s">
        <v>34</v>
      </c>
      <c r="F212" s="49" t="s">
        <v>35</v>
      </c>
      <c r="G212" s="49">
        <v>136</v>
      </c>
      <c r="H212" s="49">
        <v>570</v>
      </c>
      <c r="I212" s="49">
        <v>534</v>
      </c>
      <c r="J212" s="292">
        <v>0.28699999999999998</v>
      </c>
      <c r="K212" s="292">
        <v>0.318</v>
      </c>
      <c r="L212" s="292">
        <v>0.47799999999999998</v>
      </c>
      <c r="M212" s="292">
        <v>0.79600000000000004</v>
      </c>
      <c r="N212" s="49">
        <v>73</v>
      </c>
      <c r="O212" s="49">
        <v>153</v>
      </c>
      <c r="P212" s="49">
        <v>27</v>
      </c>
      <c r="Q212" s="49">
        <v>0</v>
      </c>
      <c r="R212" s="49">
        <v>25</v>
      </c>
      <c r="S212" s="49">
        <v>87</v>
      </c>
      <c r="T212" s="49">
        <v>3</v>
      </c>
      <c r="U212" s="49">
        <v>1</v>
      </c>
      <c r="V212" s="49">
        <v>25</v>
      </c>
      <c r="W212" s="49">
        <v>70</v>
      </c>
      <c r="X212" s="49">
        <v>106</v>
      </c>
      <c r="Y212" s="49">
        <v>255</v>
      </c>
      <c r="Z212" s="49">
        <v>7</v>
      </c>
      <c r="AA212" s="49">
        <v>3</v>
      </c>
      <c r="AB212" s="49">
        <v>0</v>
      </c>
      <c r="AC212" s="49">
        <v>7</v>
      </c>
      <c r="AD212" s="49">
        <v>1</v>
      </c>
      <c r="AE212" s="293" t="s">
        <v>913</v>
      </c>
      <c r="AF212" s="294"/>
      <c r="AG212" s="49">
        <v>0</v>
      </c>
      <c r="AH212" s="49">
        <v>0</v>
      </c>
      <c r="AI212" s="49">
        <v>0</v>
      </c>
      <c r="AJ212" s="49">
        <v>0</v>
      </c>
      <c r="AK212" s="49">
        <v>135</v>
      </c>
      <c r="AL212" s="49">
        <v>0</v>
      </c>
      <c r="AM212" s="49">
        <v>0</v>
      </c>
      <c r="AN212" s="49">
        <v>0</v>
      </c>
      <c r="AO212" s="294"/>
      <c r="AP212" s="330">
        <v>144</v>
      </c>
      <c r="AQ212" s="331">
        <v>0.26400000000000001</v>
      </c>
      <c r="AR212" s="331">
        <v>0.29899999999999999</v>
      </c>
      <c r="AS212" s="331">
        <v>0.35399999999999998</v>
      </c>
      <c r="AT212" s="331">
        <v>0.65300000000000002</v>
      </c>
      <c r="AU212" s="294"/>
      <c r="AV212" s="332">
        <v>390</v>
      </c>
      <c r="AW212" s="331">
        <v>0.29499999999999998</v>
      </c>
      <c r="AX212" s="331">
        <v>0.32500000000000001</v>
      </c>
      <c r="AY212" s="331">
        <v>0.52300000000000002</v>
      </c>
      <c r="AZ212" s="331">
        <v>0.84799999999999998</v>
      </c>
    </row>
    <row r="213" spans="1:64" s="50" customFormat="1" ht="15.75" thickBot="1">
      <c r="A213" s="50" t="s">
        <v>639</v>
      </c>
      <c r="B213" s="50" t="s">
        <v>1312</v>
      </c>
      <c r="C213" s="49">
        <v>29</v>
      </c>
      <c r="D213" s="50" t="s">
        <v>78</v>
      </c>
      <c r="E213" s="50" t="s">
        <v>43</v>
      </c>
      <c r="F213" s="49" t="s">
        <v>10</v>
      </c>
      <c r="G213" s="49">
        <v>128</v>
      </c>
      <c r="H213" s="49">
        <v>542</v>
      </c>
      <c r="I213" s="49">
        <v>486</v>
      </c>
      <c r="J213" s="292">
        <v>0.27200000000000002</v>
      </c>
      <c r="K213" s="292">
        <v>0.33900000000000002</v>
      </c>
      <c r="L213" s="292">
        <v>0.432</v>
      </c>
      <c r="M213" s="292">
        <v>0.77100000000000002</v>
      </c>
      <c r="N213" s="49">
        <v>66</v>
      </c>
      <c r="O213" s="49">
        <v>132</v>
      </c>
      <c r="P213" s="49">
        <v>26</v>
      </c>
      <c r="Q213" s="49">
        <v>2</v>
      </c>
      <c r="R213" s="49">
        <v>16</v>
      </c>
      <c r="S213" s="49">
        <v>47</v>
      </c>
      <c r="T213" s="49">
        <v>12</v>
      </c>
      <c r="U213" s="49">
        <v>4</v>
      </c>
      <c r="V213" s="49">
        <v>28</v>
      </c>
      <c r="W213" s="49">
        <v>90</v>
      </c>
      <c r="X213" s="49">
        <v>101</v>
      </c>
      <c r="Y213" s="49">
        <v>210</v>
      </c>
      <c r="Z213" s="49">
        <v>5</v>
      </c>
      <c r="AA213" s="49">
        <v>23</v>
      </c>
      <c r="AB213" s="49">
        <v>2</v>
      </c>
      <c r="AC213" s="49">
        <v>3</v>
      </c>
      <c r="AD213" s="49">
        <v>2</v>
      </c>
      <c r="AE213" s="293" t="s">
        <v>1313</v>
      </c>
      <c r="AF213" s="294"/>
      <c r="AG213" s="49">
        <v>0</v>
      </c>
      <c r="AH213" s="49">
        <v>0</v>
      </c>
      <c r="AI213" s="49">
        <v>83</v>
      </c>
      <c r="AJ213" s="49">
        <v>49</v>
      </c>
      <c r="AK213" s="49">
        <v>0</v>
      </c>
      <c r="AL213" s="49">
        <v>8</v>
      </c>
      <c r="AM213" s="49">
        <v>0</v>
      </c>
      <c r="AN213" s="49">
        <v>1</v>
      </c>
      <c r="AO213" s="294"/>
      <c r="AP213" s="330">
        <v>112</v>
      </c>
      <c r="AQ213" s="331">
        <v>0.28599999999999998</v>
      </c>
      <c r="AR213" s="331">
        <v>0.375</v>
      </c>
      <c r="AS213" s="331">
        <v>0.48199999999999998</v>
      </c>
      <c r="AT213" s="331">
        <v>0.85699999999999998</v>
      </c>
      <c r="AU213" s="294"/>
      <c r="AV213" s="332">
        <v>374</v>
      </c>
      <c r="AW213" s="331">
        <v>0.26700000000000002</v>
      </c>
      <c r="AX213" s="331">
        <v>0.32800000000000001</v>
      </c>
      <c r="AY213" s="331">
        <v>0.41699999999999998</v>
      </c>
      <c r="AZ213" s="331">
        <v>0.745</v>
      </c>
    </row>
    <row r="214" spans="1:64" s="50" customFormat="1" ht="15.75" thickBot="1">
      <c r="A214" s="50" t="s">
        <v>164</v>
      </c>
      <c r="B214" s="50" t="s">
        <v>1428</v>
      </c>
      <c r="C214" s="49">
        <v>31</v>
      </c>
      <c r="D214" s="50" t="s">
        <v>53</v>
      </c>
      <c r="E214" s="50" t="s">
        <v>54</v>
      </c>
      <c r="F214" s="49" t="s">
        <v>10</v>
      </c>
      <c r="G214" s="49">
        <v>123</v>
      </c>
      <c r="H214" s="49">
        <v>481</v>
      </c>
      <c r="I214" s="49">
        <v>423</v>
      </c>
      <c r="J214" s="292">
        <v>0.26500000000000001</v>
      </c>
      <c r="K214" s="292">
        <v>0.34499999999999997</v>
      </c>
      <c r="L214" s="292">
        <v>0.371</v>
      </c>
      <c r="M214" s="292">
        <v>0.71599999999999997</v>
      </c>
      <c r="N214" s="49">
        <v>45</v>
      </c>
      <c r="O214" s="49">
        <v>112</v>
      </c>
      <c r="P214" s="49">
        <v>21</v>
      </c>
      <c r="Q214" s="49">
        <v>3</v>
      </c>
      <c r="R214" s="49">
        <v>6</v>
      </c>
      <c r="S214" s="49">
        <v>40</v>
      </c>
      <c r="T214" s="49">
        <v>1</v>
      </c>
      <c r="U214" s="49">
        <v>0</v>
      </c>
      <c r="V214" s="49">
        <v>46</v>
      </c>
      <c r="W214" s="49">
        <v>51</v>
      </c>
      <c r="X214" s="49">
        <v>84</v>
      </c>
      <c r="Y214" s="49">
        <v>157</v>
      </c>
      <c r="Z214" s="49">
        <v>16</v>
      </c>
      <c r="AA214" s="49">
        <v>8</v>
      </c>
      <c r="AB214" s="49">
        <v>0</v>
      </c>
      <c r="AC214" s="49">
        <v>4</v>
      </c>
      <c r="AD214" s="49">
        <v>6</v>
      </c>
      <c r="AE214" s="293" t="s">
        <v>937</v>
      </c>
      <c r="AF214" s="294"/>
      <c r="AG214" s="49">
        <v>110</v>
      </c>
      <c r="AH214" s="49">
        <v>1</v>
      </c>
      <c r="AI214" s="49">
        <v>0</v>
      </c>
      <c r="AJ214" s="49">
        <v>0</v>
      </c>
      <c r="AK214" s="49">
        <v>0</v>
      </c>
      <c r="AL214" s="49">
        <v>0</v>
      </c>
      <c r="AM214" s="49">
        <v>0</v>
      </c>
      <c r="AN214" s="49">
        <v>0</v>
      </c>
      <c r="AO214" s="294"/>
      <c r="AP214" s="330">
        <v>107</v>
      </c>
      <c r="AQ214" s="331">
        <v>0.24299999999999999</v>
      </c>
      <c r="AR214" s="331">
        <v>0.317</v>
      </c>
      <c r="AS214" s="331">
        <v>0.32700000000000001</v>
      </c>
      <c r="AT214" s="331">
        <v>0.64400000000000002</v>
      </c>
      <c r="AU214" s="294"/>
      <c r="AV214" s="332">
        <v>316</v>
      </c>
      <c r="AW214" s="331">
        <v>0.27200000000000002</v>
      </c>
      <c r="AX214" s="331">
        <v>0.35499999999999998</v>
      </c>
      <c r="AY214" s="331">
        <v>0.38600000000000001</v>
      </c>
      <c r="AZ214" s="331">
        <v>0.74099999999999999</v>
      </c>
    </row>
    <row r="215" spans="1:64" s="50" customFormat="1" ht="15.75" thickBot="1">
      <c r="A215" s="50" t="s">
        <v>165</v>
      </c>
      <c r="B215" s="50" t="s">
        <v>1429</v>
      </c>
      <c r="C215" s="49">
        <v>33</v>
      </c>
      <c r="D215" s="50" t="s">
        <v>58</v>
      </c>
      <c r="E215" s="50" t="s">
        <v>43</v>
      </c>
      <c r="F215" s="49" t="s">
        <v>35</v>
      </c>
      <c r="G215" s="49">
        <v>160</v>
      </c>
      <c r="H215" s="49">
        <v>670</v>
      </c>
      <c r="I215" s="49">
        <v>593</v>
      </c>
      <c r="J215" s="292">
        <v>0.27500000000000002</v>
      </c>
      <c r="K215" s="292">
        <v>0.35399999999999998</v>
      </c>
      <c r="L215" s="292">
        <v>0.38400000000000001</v>
      </c>
      <c r="M215" s="292">
        <v>0.73799999999999999</v>
      </c>
      <c r="N215" s="49">
        <v>76</v>
      </c>
      <c r="O215" s="49">
        <v>163</v>
      </c>
      <c r="P215" s="49">
        <v>39</v>
      </c>
      <c r="Q215" s="49">
        <v>1</v>
      </c>
      <c r="R215" s="49">
        <v>8</v>
      </c>
      <c r="S215" s="49">
        <v>76</v>
      </c>
      <c r="T215" s="49">
        <v>0</v>
      </c>
      <c r="U215" s="49">
        <v>2</v>
      </c>
      <c r="V215" s="49">
        <v>68</v>
      </c>
      <c r="W215" s="49">
        <v>110</v>
      </c>
      <c r="X215" s="49">
        <v>96</v>
      </c>
      <c r="Y215" s="49">
        <v>228</v>
      </c>
      <c r="Z215" s="49">
        <v>16</v>
      </c>
      <c r="AA215" s="49">
        <v>6</v>
      </c>
      <c r="AB215" s="49">
        <v>0</v>
      </c>
      <c r="AC215" s="49">
        <v>3</v>
      </c>
      <c r="AD215" s="49">
        <v>8</v>
      </c>
      <c r="AE215" s="293" t="s">
        <v>924</v>
      </c>
      <c r="AF215" s="294"/>
      <c r="AG215" s="49">
        <v>0</v>
      </c>
      <c r="AH215" s="49">
        <v>0</v>
      </c>
      <c r="AI215" s="49">
        <v>0</v>
      </c>
      <c r="AJ215" s="49">
        <v>0</v>
      </c>
      <c r="AK215" s="49">
        <v>0</v>
      </c>
      <c r="AL215" s="49">
        <v>0</v>
      </c>
      <c r="AM215" s="49">
        <v>0</v>
      </c>
      <c r="AN215" s="49">
        <v>156</v>
      </c>
      <c r="AO215" s="294"/>
      <c r="AP215" s="330">
        <v>147</v>
      </c>
      <c r="AQ215" s="331">
        <v>0.26500000000000001</v>
      </c>
      <c r="AR215" s="331">
        <v>0.32700000000000001</v>
      </c>
      <c r="AS215" s="331">
        <v>0.39500000000000002</v>
      </c>
      <c r="AT215" s="331">
        <v>0.72199999999999998</v>
      </c>
      <c r="AU215" s="294"/>
      <c r="AV215" s="332">
        <v>446</v>
      </c>
      <c r="AW215" s="331">
        <v>0.27800000000000002</v>
      </c>
      <c r="AX215" s="331">
        <v>0.36199999999999999</v>
      </c>
      <c r="AY215" s="331">
        <v>0.38100000000000001</v>
      </c>
      <c r="AZ215" s="331">
        <v>0.74299999999999999</v>
      </c>
    </row>
    <row r="216" spans="1:64" s="50" customFormat="1" ht="15.75" thickBot="1">
      <c r="A216" s="50" t="s">
        <v>166</v>
      </c>
      <c r="B216" s="50" t="s">
        <v>1430</v>
      </c>
      <c r="C216" s="49">
        <v>30</v>
      </c>
      <c r="D216" s="50" t="s">
        <v>53</v>
      </c>
      <c r="E216" s="50" t="s">
        <v>34</v>
      </c>
      <c r="F216" s="49" t="s">
        <v>10</v>
      </c>
      <c r="G216" s="49">
        <v>114</v>
      </c>
      <c r="H216" s="49">
        <v>450</v>
      </c>
      <c r="I216" s="49">
        <v>395</v>
      </c>
      <c r="J216" s="292">
        <v>0.22800000000000001</v>
      </c>
      <c r="K216" s="292">
        <v>0.318</v>
      </c>
      <c r="L216" s="292">
        <v>0.36499999999999999</v>
      </c>
      <c r="M216" s="292">
        <v>0.68300000000000005</v>
      </c>
      <c r="N216" s="49">
        <v>63</v>
      </c>
      <c r="O216" s="49">
        <v>90</v>
      </c>
      <c r="P216" s="49">
        <v>20</v>
      </c>
      <c r="Q216" s="49">
        <v>2</v>
      </c>
      <c r="R216" s="49">
        <v>10</v>
      </c>
      <c r="S216" s="49">
        <v>35</v>
      </c>
      <c r="T216" s="49">
        <v>33</v>
      </c>
      <c r="U216" s="49">
        <v>8</v>
      </c>
      <c r="V216" s="49">
        <v>51</v>
      </c>
      <c r="W216" s="49">
        <v>94</v>
      </c>
      <c r="X216" s="49">
        <v>87</v>
      </c>
      <c r="Y216" s="49">
        <v>144</v>
      </c>
      <c r="Z216" s="49">
        <v>12</v>
      </c>
      <c r="AA216" s="49">
        <v>2</v>
      </c>
      <c r="AB216" s="49">
        <v>1</v>
      </c>
      <c r="AC216" s="49">
        <v>1</v>
      </c>
      <c r="AD216" s="49">
        <v>1</v>
      </c>
      <c r="AE216" s="293" t="s">
        <v>1431</v>
      </c>
      <c r="AF216" s="294"/>
      <c r="AG216" s="49">
        <v>0</v>
      </c>
      <c r="AH216" s="49">
        <v>0</v>
      </c>
      <c r="AI216" s="49">
        <v>0</v>
      </c>
      <c r="AJ216" s="49">
        <v>0</v>
      </c>
      <c r="AK216" s="49">
        <v>0</v>
      </c>
      <c r="AL216" s="49">
        <v>50</v>
      </c>
      <c r="AM216" s="49">
        <v>57</v>
      </c>
      <c r="AN216" s="49">
        <v>10</v>
      </c>
      <c r="AO216" s="294"/>
      <c r="AP216" s="330">
        <v>116</v>
      </c>
      <c r="AQ216" s="331">
        <v>0.25900000000000001</v>
      </c>
      <c r="AR216" s="331">
        <v>0.312</v>
      </c>
      <c r="AS216" s="331">
        <v>0.32800000000000001</v>
      </c>
      <c r="AT216" s="331">
        <v>0.64</v>
      </c>
      <c r="AU216" s="294"/>
      <c r="AV216" s="332">
        <v>279</v>
      </c>
      <c r="AW216" s="331">
        <v>0.215</v>
      </c>
      <c r="AX216" s="331">
        <v>0.32100000000000001</v>
      </c>
      <c r="AY216" s="331">
        <v>0.38</v>
      </c>
      <c r="AZ216" s="331">
        <v>0.70099999999999996</v>
      </c>
    </row>
    <row r="217" spans="1:64" s="50" customFormat="1" ht="15.75" thickBot="1">
      <c r="A217" s="50" t="s">
        <v>1076</v>
      </c>
      <c r="B217" s="50" t="s">
        <v>1432</v>
      </c>
      <c r="C217" s="49">
        <v>34</v>
      </c>
      <c r="D217" s="50" t="s">
        <v>53</v>
      </c>
      <c r="E217" s="50" t="s">
        <v>54</v>
      </c>
      <c r="F217" s="49" t="s">
        <v>10</v>
      </c>
      <c r="G217" s="49">
        <v>105</v>
      </c>
      <c r="H217" s="49">
        <v>312</v>
      </c>
      <c r="I217" s="49">
        <v>289</v>
      </c>
      <c r="J217" s="292">
        <v>0.22500000000000001</v>
      </c>
      <c r="K217" s="292">
        <v>0.26</v>
      </c>
      <c r="L217" s="292">
        <v>0.35299999999999998</v>
      </c>
      <c r="M217" s="292">
        <v>0.61299999999999999</v>
      </c>
      <c r="N217" s="49">
        <v>25</v>
      </c>
      <c r="O217" s="49">
        <v>65</v>
      </c>
      <c r="P217" s="49">
        <v>16</v>
      </c>
      <c r="Q217" s="49">
        <v>0</v>
      </c>
      <c r="R217" s="49">
        <v>7</v>
      </c>
      <c r="S217" s="49">
        <v>36</v>
      </c>
      <c r="T217" s="49">
        <v>1</v>
      </c>
      <c r="U217" s="49">
        <v>2</v>
      </c>
      <c r="V217" s="49">
        <v>11</v>
      </c>
      <c r="W217" s="49">
        <v>100</v>
      </c>
      <c r="X217" s="49">
        <v>61</v>
      </c>
      <c r="Y217" s="49">
        <v>102</v>
      </c>
      <c r="Z217" s="49">
        <v>6</v>
      </c>
      <c r="AA217" s="49">
        <v>4</v>
      </c>
      <c r="AB217" s="49">
        <v>4</v>
      </c>
      <c r="AC217" s="49">
        <v>4</v>
      </c>
      <c r="AD217" s="49">
        <v>1</v>
      </c>
      <c r="AE217" s="293" t="s">
        <v>1433</v>
      </c>
      <c r="AF217" s="294"/>
      <c r="AG217" s="49">
        <v>0</v>
      </c>
      <c r="AH217" s="49">
        <v>6</v>
      </c>
      <c r="AI217" s="49">
        <v>11</v>
      </c>
      <c r="AJ217" s="49">
        <v>15</v>
      </c>
      <c r="AK217" s="49">
        <v>65</v>
      </c>
      <c r="AL217" s="49">
        <v>1</v>
      </c>
      <c r="AM217" s="49">
        <v>0</v>
      </c>
      <c r="AN217" s="49">
        <v>0</v>
      </c>
      <c r="AO217" s="294"/>
      <c r="AP217" s="330">
        <v>113</v>
      </c>
      <c r="AQ217" s="331">
        <v>0.23899999999999999</v>
      </c>
      <c r="AR217" s="331">
        <v>0.28999999999999998</v>
      </c>
      <c r="AS217" s="331">
        <v>0.39800000000000002</v>
      </c>
      <c r="AT217" s="331">
        <v>0.68899999999999995</v>
      </c>
      <c r="AU217" s="294"/>
      <c r="AV217" s="332">
        <v>176</v>
      </c>
      <c r="AW217" s="331">
        <v>0.216</v>
      </c>
      <c r="AX217" s="331">
        <v>0.23899999999999999</v>
      </c>
      <c r="AY217" s="331">
        <v>0.32400000000000001</v>
      </c>
      <c r="AZ217" s="331">
        <v>0.56299999999999994</v>
      </c>
    </row>
    <row r="218" spans="1:64" s="50" customFormat="1" ht="15.75" thickBot="1">
      <c r="A218" s="50" t="s">
        <v>1053</v>
      </c>
      <c r="B218" s="50" t="s">
        <v>1434</v>
      </c>
      <c r="C218" s="49">
        <v>28</v>
      </c>
      <c r="D218" s="50" t="s">
        <v>36</v>
      </c>
      <c r="E218" s="50" t="s">
        <v>34</v>
      </c>
      <c r="F218" s="49" t="s">
        <v>10</v>
      </c>
      <c r="G218" s="49">
        <v>16</v>
      </c>
      <c r="H218" s="49">
        <v>29</v>
      </c>
      <c r="I218" s="49">
        <v>27</v>
      </c>
      <c r="J218" s="292">
        <v>0.25900000000000001</v>
      </c>
      <c r="K218" s="292">
        <v>0.31</v>
      </c>
      <c r="L218" s="292">
        <v>0.29599999999999999</v>
      </c>
      <c r="M218" s="292">
        <v>0.60699999999999998</v>
      </c>
      <c r="N218" s="49">
        <v>1</v>
      </c>
      <c r="O218" s="49">
        <v>7</v>
      </c>
      <c r="P218" s="49">
        <v>1</v>
      </c>
      <c r="Q218" s="49">
        <v>0</v>
      </c>
      <c r="R218" s="49">
        <v>0</v>
      </c>
      <c r="S218" s="49">
        <v>0</v>
      </c>
      <c r="T218" s="49">
        <v>0</v>
      </c>
      <c r="U218" s="49">
        <v>0</v>
      </c>
      <c r="V218" s="49">
        <v>1</v>
      </c>
      <c r="W218" s="49">
        <v>6</v>
      </c>
      <c r="X218" s="49">
        <v>67</v>
      </c>
      <c r="Y218" s="49">
        <v>8</v>
      </c>
      <c r="Z218" s="49">
        <v>0</v>
      </c>
      <c r="AA218" s="49">
        <v>1</v>
      </c>
      <c r="AB218" s="49">
        <v>0</v>
      </c>
      <c r="AC218" s="49">
        <v>0</v>
      </c>
      <c r="AD218" s="49">
        <v>0</v>
      </c>
      <c r="AE218" s="293" t="s">
        <v>1435</v>
      </c>
      <c r="AF218" s="294"/>
      <c r="AG218" s="49">
        <v>0</v>
      </c>
      <c r="AH218" s="49">
        <v>0</v>
      </c>
      <c r="AI218" s="49">
        <v>0</v>
      </c>
      <c r="AJ218" s="49">
        <v>0</v>
      </c>
      <c r="AK218" s="49">
        <v>0</v>
      </c>
      <c r="AL218" s="49">
        <v>1</v>
      </c>
      <c r="AM218" s="49">
        <v>9</v>
      </c>
      <c r="AN218" s="49">
        <v>1</v>
      </c>
      <c r="AO218" s="294"/>
      <c r="AP218" s="330">
        <v>11</v>
      </c>
      <c r="AQ218" s="331">
        <v>0.45500000000000002</v>
      </c>
      <c r="AR218" s="331">
        <v>0.53800000000000003</v>
      </c>
      <c r="AS218" s="331">
        <v>0.54500000000000004</v>
      </c>
      <c r="AT218" s="331">
        <v>1.0840000000000001</v>
      </c>
      <c r="AU218" s="294"/>
      <c r="AV218" s="332">
        <v>16</v>
      </c>
      <c r="AW218" s="331">
        <v>0.125</v>
      </c>
      <c r="AX218" s="331">
        <v>0.125</v>
      </c>
      <c r="AY218" s="331">
        <v>0.125</v>
      </c>
      <c r="AZ218" s="331">
        <v>0.25</v>
      </c>
    </row>
    <row r="219" spans="1:64" ht="15" customHeight="1">
      <c r="A219" s="102"/>
      <c r="B219" s="135"/>
      <c r="C219" s="135"/>
      <c r="D219" s="135"/>
      <c r="E219" s="135"/>
      <c r="F219" s="135"/>
      <c r="G219" s="135"/>
      <c r="H219" s="135"/>
      <c r="I219" s="104"/>
      <c r="J219" s="104"/>
      <c r="K219" s="104"/>
      <c r="L219" s="104"/>
      <c r="M219" s="135"/>
      <c r="N219" s="135"/>
      <c r="O219" s="135"/>
      <c r="P219" s="135"/>
      <c r="Q219" s="135"/>
      <c r="R219" s="135"/>
      <c r="S219" s="135"/>
      <c r="T219" s="135"/>
      <c r="U219" s="135"/>
      <c r="V219" s="135"/>
      <c r="W219" s="135"/>
      <c r="X219" s="135"/>
      <c r="Y219" s="135"/>
      <c r="Z219" s="135"/>
      <c r="AA219" s="135"/>
      <c r="AB219" s="135"/>
      <c r="AC219" s="135"/>
      <c r="AD219" s="135"/>
      <c r="AE219" s="135"/>
      <c r="AF219" s="135"/>
      <c r="AG219" s="135"/>
      <c r="AH219" s="135"/>
      <c r="AI219" s="135"/>
      <c r="AJ219" s="135"/>
      <c r="AK219" s="135"/>
      <c r="AL219" s="135"/>
      <c r="AM219" s="135"/>
      <c r="AN219" s="135"/>
      <c r="AO219" s="135"/>
      <c r="AP219" s="320"/>
      <c r="AQ219" s="320"/>
      <c r="AR219" s="320"/>
      <c r="AS219" s="320"/>
      <c r="AT219" s="334"/>
      <c r="AU219" s="334"/>
      <c r="AV219" s="334"/>
      <c r="AW219" s="334"/>
      <c r="AX219" s="320"/>
      <c r="AY219" s="334"/>
      <c r="AZ219" s="334"/>
      <c r="BA219" s="104"/>
      <c r="BB219" s="104"/>
    </row>
    <row r="220" spans="1:64" ht="15" customHeight="1">
      <c r="A220" s="126" t="s">
        <v>457</v>
      </c>
      <c r="B220" s="142"/>
      <c r="C220" s="142"/>
      <c r="D220" s="142"/>
      <c r="E220" s="171"/>
      <c r="F220" s="171"/>
      <c r="G220" s="171"/>
      <c r="H220" s="171"/>
      <c r="I220" s="171"/>
      <c r="J220" s="171"/>
      <c r="K220" s="171"/>
      <c r="L220" s="171"/>
      <c r="M220" s="171"/>
      <c r="N220" s="171"/>
      <c r="O220" s="171"/>
      <c r="P220" s="171"/>
      <c r="Q220" s="171"/>
      <c r="R220" s="171"/>
      <c r="S220" s="171"/>
      <c r="T220" s="171"/>
      <c r="U220" s="171"/>
      <c r="V220" s="171"/>
      <c r="W220" s="171"/>
      <c r="X220" s="171"/>
      <c r="Y220" s="171"/>
      <c r="Z220" s="171"/>
      <c r="AA220" s="171"/>
      <c r="AB220" s="171"/>
      <c r="AC220" s="171"/>
      <c r="AD220" s="170"/>
      <c r="AE220" s="170"/>
      <c r="AF220" s="171"/>
      <c r="AG220" s="171"/>
      <c r="AH220" s="171"/>
      <c r="AI220" s="171"/>
      <c r="AJ220" s="170"/>
      <c r="AK220" s="171"/>
      <c r="AL220" s="171"/>
      <c r="AM220" s="171"/>
      <c r="AN220" s="171"/>
      <c r="AO220" s="170"/>
      <c r="AP220" s="49"/>
      <c r="AQ220" s="49"/>
      <c r="AR220" s="49"/>
      <c r="AS220" s="84"/>
      <c r="AT220" s="84"/>
      <c r="AU220" s="49"/>
      <c r="AV220" s="49"/>
      <c r="AW220" s="84"/>
      <c r="AX220" s="84"/>
      <c r="AY220" s="49"/>
      <c r="AZ220" s="49"/>
      <c r="BA220" s="171"/>
      <c r="BC220" s="171"/>
      <c r="BD220" s="171"/>
      <c r="BE220" s="171"/>
      <c r="BF220" s="109"/>
      <c r="BG220" s="109"/>
      <c r="BH220" s="170"/>
      <c r="BI220" s="109"/>
      <c r="BJ220" s="109"/>
      <c r="BK220" s="107"/>
      <c r="BL220" s="107"/>
    </row>
    <row r="221" spans="1:64" s="50" customFormat="1" ht="15.75" thickBot="1">
      <c r="A221" s="50" t="s">
        <v>168</v>
      </c>
      <c r="B221" s="50" t="s">
        <v>1438</v>
      </c>
      <c r="C221" s="49">
        <v>40</v>
      </c>
      <c r="D221" s="50" t="s">
        <v>119</v>
      </c>
      <c r="E221" s="50" t="s">
        <v>34</v>
      </c>
      <c r="F221" s="49" t="s">
        <v>37</v>
      </c>
      <c r="G221" s="49">
        <v>129</v>
      </c>
      <c r="H221" s="49">
        <v>509</v>
      </c>
      <c r="I221" s="49">
        <v>467</v>
      </c>
      <c r="J221" s="292">
        <v>0.23100000000000001</v>
      </c>
      <c r="K221" s="292">
        <v>0.28299999999999997</v>
      </c>
      <c r="L221" s="292">
        <v>0.38300000000000001</v>
      </c>
      <c r="M221" s="292">
        <v>0.66600000000000004</v>
      </c>
      <c r="N221" s="49">
        <v>60</v>
      </c>
      <c r="O221" s="49">
        <v>108</v>
      </c>
      <c r="P221" s="49">
        <v>29</v>
      </c>
      <c r="Q221" s="49">
        <v>0</v>
      </c>
      <c r="R221" s="49">
        <v>14</v>
      </c>
      <c r="S221" s="49">
        <v>51</v>
      </c>
      <c r="T221" s="49">
        <v>0</v>
      </c>
      <c r="U221" s="49">
        <v>0</v>
      </c>
      <c r="V221" s="49">
        <v>33</v>
      </c>
      <c r="W221" s="49">
        <v>102</v>
      </c>
      <c r="X221" s="49">
        <v>84</v>
      </c>
      <c r="Y221" s="49">
        <v>179</v>
      </c>
      <c r="Z221" s="49">
        <v>9</v>
      </c>
      <c r="AA221" s="49">
        <v>3</v>
      </c>
      <c r="AB221" s="49">
        <v>0</v>
      </c>
      <c r="AC221" s="49">
        <v>6</v>
      </c>
      <c r="AD221" s="49">
        <v>3</v>
      </c>
      <c r="AE221" s="293" t="s">
        <v>1439</v>
      </c>
      <c r="AF221" s="294"/>
      <c r="AG221" s="49">
        <v>0</v>
      </c>
      <c r="AH221" s="49">
        <v>0</v>
      </c>
      <c r="AI221" s="49">
        <v>0</v>
      </c>
      <c r="AJ221" s="49">
        <v>0</v>
      </c>
      <c r="AK221" s="49">
        <v>0</v>
      </c>
      <c r="AL221" s="49">
        <v>13</v>
      </c>
      <c r="AM221" s="49">
        <v>0</v>
      </c>
      <c r="AN221" s="49">
        <v>1</v>
      </c>
      <c r="AO221" s="294"/>
      <c r="AP221" s="330">
        <v>119</v>
      </c>
      <c r="AQ221" s="331">
        <v>0.185</v>
      </c>
      <c r="AR221" s="331">
        <v>0.22800000000000001</v>
      </c>
      <c r="AS221" s="331">
        <v>0.27700000000000002</v>
      </c>
      <c r="AT221" s="331">
        <v>0.50600000000000001</v>
      </c>
      <c r="AU221" s="294"/>
      <c r="AV221" s="332">
        <v>348</v>
      </c>
      <c r="AW221" s="331">
        <v>0.247</v>
      </c>
      <c r="AX221" s="331">
        <v>0.30099999999999999</v>
      </c>
      <c r="AY221" s="331">
        <v>0.42</v>
      </c>
      <c r="AZ221" s="331">
        <v>0.72099999999999997</v>
      </c>
    </row>
    <row r="222" spans="1:64" s="50" customFormat="1" ht="15.75" thickBot="1">
      <c r="A222" s="50" t="s">
        <v>757</v>
      </c>
      <c r="B222" s="50" t="s">
        <v>1440</v>
      </c>
      <c r="C222" s="49">
        <v>33</v>
      </c>
      <c r="D222" s="50" t="s">
        <v>47</v>
      </c>
      <c r="E222" s="50" t="s">
        <v>43</v>
      </c>
      <c r="F222" s="49" t="s">
        <v>37</v>
      </c>
      <c r="G222" s="49">
        <v>80</v>
      </c>
      <c r="H222" s="49">
        <v>144</v>
      </c>
      <c r="I222" s="49">
        <v>130</v>
      </c>
      <c r="J222" s="292">
        <v>0.192</v>
      </c>
      <c r="K222" s="292">
        <v>0.25700000000000001</v>
      </c>
      <c r="L222" s="292">
        <v>0.29199999999999998</v>
      </c>
      <c r="M222" s="292">
        <v>0.54900000000000004</v>
      </c>
      <c r="N222" s="49">
        <v>10</v>
      </c>
      <c r="O222" s="49">
        <v>25</v>
      </c>
      <c r="P222" s="49">
        <v>4</v>
      </c>
      <c r="Q222" s="49">
        <v>0</v>
      </c>
      <c r="R222" s="49">
        <v>3</v>
      </c>
      <c r="S222" s="49">
        <v>13</v>
      </c>
      <c r="T222" s="49">
        <v>1</v>
      </c>
      <c r="U222" s="49">
        <v>0</v>
      </c>
      <c r="V222" s="49">
        <v>12</v>
      </c>
      <c r="W222" s="49">
        <v>34</v>
      </c>
      <c r="X222" s="49">
        <v>46</v>
      </c>
      <c r="Y222" s="49">
        <v>38</v>
      </c>
      <c r="Z222" s="49">
        <v>1</v>
      </c>
      <c r="AA222" s="49">
        <v>0</v>
      </c>
      <c r="AB222" s="49">
        <v>0</v>
      </c>
      <c r="AC222" s="49">
        <v>2</v>
      </c>
      <c r="AD222" s="49">
        <v>0</v>
      </c>
      <c r="AE222" s="293" t="s">
        <v>1441</v>
      </c>
      <c r="AF222" s="294"/>
      <c r="AG222" s="49">
        <v>0</v>
      </c>
      <c r="AH222" s="49">
        <v>11</v>
      </c>
      <c r="AI222" s="49">
        <v>15</v>
      </c>
      <c r="AJ222" s="49">
        <v>16</v>
      </c>
      <c r="AK222" s="49">
        <v>4</v>
      </c>
      <c r="AL222" s="49">
        <v>0</v>
      </c>
      <c r="AM222" s="49">
        <v>0</v>
      </c>
      <c r="AN222" s="49">
        <v>0</v>
      </c>
      <c r="AO222" s="294"/>
      <c r="AP222" s="330">
        <v>41</v>
      </c>
      <c r="AQ222" s="331">
        <v>0.19500000000000001</v>
      </c>
      <c r="AR222" s="331">
        <v>0.214</v>
      </c>
      <c r="AS222" s="331">
        <v>0.317</v>
      </c>
      <c r="AT222" s="331">
        <v>0.53100000000000003</v>
      </c>
      <c r="AU222" s="294"/>
      <c r="AV222" s="332">
        <v>89</v>
      </c>
      <c r="AW222" s="331">
        <v>0.191</v>
      </c>
      <c r="AX222" s="331">
        <v>0.27500000000000002</v>
      </c>
      <c r="AY222" s="331">
        <v>0.28100000000000003</v>
      </c>
      <c r="AZ222" s="331">
        <v>0.55500000000000005</v>
      </c>
    </row>
    <row r="223" spans="1:64" s="50" customFormat="1" ht="15.75" thickBot="1">
      <c r="A223" s="50" t="s">
        <v>705</v>
      </c>
      <c r="B223" s="50" t="s">
        <v>1442</v>
      </c>
      <c r="C223" s="49">
        <v>29</v>
      </c>
      <c r="D223" s="50" t="s">
        <v>129</v>
      </c>
      <c r="E223" s="50" t="s">
        <v>43</v>
      </c>
      <c r="F223" s="49" t="s">
        <v>35</v>
      </c>
      <c r="G223" s="49">
        <v>108</v>
      </c>
      <c r="H223" s="49">
        <v>429</v>
      </c>
      <c r="I223" s="49">
        <v>377</v>
      </c>
      <c r="J223" s="292">
        <v>0.28899999999999998</v>
      </c>
      <c r="K223" s="292">
        <v>0.36599999999999999</v>
      </c>
      <c r="L223" s="292">
        <v>0.53600000000000003</v>
      </c>
      <c r="M223" s="292">
        <v>0.90200000000000002</v>
      </c>
      <c r="N223" s="49">
        <v>52</v>
      </c>
      <c r="O223" s="49">
        <v>109</v>
      </c>
      <c r="P223" s="49">
        <v>18</v>
      </c>
      <c r="Q223" s="49">
        <v>0</v>
      </c>
      <c r="R223" s="49">
        <v>25</v>
      </c>
      <c r="S223" s="49">
        <v>83</v>
      </c>
      <c r="T223" s="49">
        <v>1</v>
      </c>
      <c r="U223" s="49">
        <v>0</v>
      </c>
      <c r="V223" s="49">
        <v>47</v>
      </c>
      <c r="W223" s="49">
        <v>95</v>
      </c>
      <c r="X223" s="49">
        <v>139</v>
      </c>
      <c r="Y223" s="49">
        <v>202</v>
      </c>
      <c r="Z223" s="49">
        <v>10</v>
      </c>
      <c r="AA223" s="49">
        <v>1</v>
      </c>
      <c r="AB223" s="49">
        <v>0</v>
      </c>
      <c r="AC223" s="49">
        <v>4</v>
      </c>
      <c r="AD223" s="49">
        <v>7</v>
      </c>
      <c r="AE223" s="293" t="s">
        <v>892</v>
      </c>
      <c r="AF223" s="294"/>
      <c r="AG223" s="49">
        <v>0</v>
      </c>
      <c r="AH223" s="49">
        <v>102</v>
      </c>
      <c r="AI223" s="49">
        <v>0</v>
      </c>
      <c r="AJ223" s="49">
        <v>0</v>
      </c>
      <c r="AK223" s="49">
        <v>0</v>
      </c>
      <c r="AL223" s="49">
        <v>0</v>
      </c>
      <c r="AM223" s="49">
        <v>0</v>
      </c>
      <c r="AN223" s="49">
        <v>0</v>
      </c>
      <c r="AO223" s="294"/>
      <c r="AP223" s="330">
        <v>87</v>
      </c>
      <c r="AQ223" s="331">
        <v>0.253</v>
      </c>
      <c r="AR223" s="331">
        <v>0.32700000000000001</v>
      </c>
      <c r="AS223" s="331">
        <v>0.48299999999999998</v>
      </c>
      <c r="AT223" s="331">
        <v>0.80900000000000005</v>
      </c>
      <c r="AU223" s="294"/>
      <c r="AV223" s="332">
        <v>290</v>
      </c>
      <c r="AW223" s="331">
        <v>0.3</v>
      </c>
      <c r="AX223" s="331">
        <v>0.378</v>
      </c>
      <c r="AY223" s="331">
        <v>0.55200000000000005</v>
      </c>
      <c r="AZ223" s="331">
        <v>0.92900000000000005</v>
      </c>
    </row>
    <row r="224" spans="1:64" s="50" customFormat="1" ht="15.75" thickBot="1">
      <c r="A224" s="50" t="s">
        <v>244</v>
      </c>
      <c r="B224" s="50" t="s">
        <v>1443</v>
      </c>
      <c r="C224" s="49">
        <v>33</v>
      </c>
      <c r="D224" s="50" t="s">
        <v>71</v>
      </c>
      <c r="E224" s="50" t="s">
        <v>43</v>
      </c>
      <c r="F224" s="49" t="s">
        <v>10</v>
      </c>
      <c r="G224" s="49">
        <v>104</v>
      </c>
      <c r="H224" s="49">
        <v>425</v>
      </c>
      <c r="I224" s="49">
        <v>380</v>
      </c>
      <c r="J224" s="292">
        <v>0.26800000000000002</v>
      </c>
      <c r="K224" s="292">
        <v>0.33600000000000002</v>
      </c>
      <c r="L224" s="292">
        <v>0.48699999999999999</v>
      </c>
      <c r="M224" s="292">
        <v>0.82299999999999995</v>
      </c>
      <c r="N224" s="49">
        <v>58</v>
      </c>
      <c r="O224" s="49">
        <v>102</v>
      </c>
      <c r="P224" s="49">
        <v>28</v>
      </c>
      <c r="Q224" s="49">
        <v>2</v>
      </c>
      <c r="R224" s="49">
        <v>17</v>
      </c>
      <c r="S224" s="49">
        <v>52</v>
      </c>
      <c r="T224" s="49">
        <v>12</v>
      </c>
      <c r="U224" s="49">
        <v>4</v>
      </c>
      <c r="V224" s="49">
        <v>38</v>
      </c>
      <c r="W224" s="49">
        <v>76</v>
      </c>
      <c r="X224" s="49">
        <v>112</v>
      </c>
      <c r="Y224" s="49">
        <v>185</v>
      </c>
      <c r="Z224" s="49">
        <v>15</v>
      </c>
      <c r="AA224" s="49">
        <v>3</v>
      </c>
      <c r="AB224" s="49">
        <v>0</v>
      </c>
      <c r="AC224" s="49">
        <v>4</v>
      </c>
      <c r="AD224" s="49">
        <v>2</v>
      </c>
      <c r="AE224" s="293" t="s">
        <v>1300</v>
      </c>
      <c r="AF224" s="294"/>
      <c r="AG224" s="49">
        <v>0</v>
      </c>
      <c r="AH224" s="49">
        <v>0</v>
      </c>
      <c r="AI224" s="49">
        <v>0</v>
      </c>
      <c r="AJ224" s="49">
        <v>0</v>
      </c>
      <c r="AK224" s="49">
        <v>0</v>
      </c>
      <c r="AL224" s="49">
        <v>95</v>
      </c>
      <c r="AM224" s="49">
        <v>0</v>
      </c>
      <c r="AN224" s="49">
        <v>0</v>
      </c>
      <c r="AO224" s="294"/>
      <c r="AP224" s="330">
        <v>91</v>
      </c>
      <c r="AQ224" s="331">
        <v>0.26400000000000001</v>
      </c>
      <c r="AR224" s="331">
        <v>0.35499999999999998</v>
      </c>
      <c r="AS224" s="331">
        <v>0.51600000000000001</v>
      </c>
      <c r="AT224" s="331">
        <v>0.872</v>
      </c>
      <c r="AU224" s="294"/>
      <c r="AV224" s="332">
        <v>289</v>
      </c>
      <c r="AW224" s="331">
        <v>0.27</v>
      </c>
      <c r="AX224" s="331">
        <v>0.33</v>
      </c>
      <c r="AY224" s="331">
        <v>0.47799999999999998</v>
      </c>
      <c r="AZ224" s="331">
        <v>0.80800000000000005</v>
      </c>
    </row>
    <row r="225" spans="1:71" s="50" customFormat="1" ht="15.75" thickBot="1">
      <c r="A225" s="50" t="s">
        <v>169</v>
      </c>
      <c r="B225" s="50" t="s">
        <v>1444</v>
      </c>
      <c r="C225" s="49">
        <v>30</v>
      </c>
      <c r="D225" s="50" t="s">
        <v>62</v>
      </c>
      <c r="E225" s="50" t="s">
        <v>34</v>
      </c>
      <c r="F225" s="49" t="s">
        <v>10</v>
      </c>
      <c r="G225" s="49">
        <v>96</v>
      </c>
      <c r="H225" s="49">
        <v>365</v>
      </c>
      <c r="I225" s="49">
        <v>341</v>
      </c>
      <c r="J225" s="292">
        <v>0.28199999999999997</v>
      </c>
      <c r="K225" s="292">
        <v>0.32300000000000001</v>
      </c>
      <c r="L225" s="292">
        <v>0.49</v>
      </c>
      <c r="M225" s="292">
        <v>0.81299999999999994</v>
      </c>
      <c r="N225" s="49">
        <v>44</v>
      </c>
      <c r="O225" s="49">
        <v>96</v>
      </c>
      <c r="P225" s="49">
        <v>11</v>
      </c>
      <c r="Q225" s="49">
        <v>0</v>
      </c>
      <c r="R225" s="49">
        <v>20</v>
      </c>
      <c r="S225" s="49">
        <v>53</v>
      </c>
      <c r="T225" s="49">
        <v>0</v>
      </c>
      <c r="U225" s="49">
        <v>0</v>
      </c>
      <c r="V225" s="49">
        <v>22</v>
      </c>
      <c r="W225" s="49">
        <v>97</v>
      </c>
      <c r="X225" s="49">
        <v>115</v>
      </c>
      <c r="Y225" s="49">
        <v>167</v>
      </c>
      <c r="Z225" s="49">
        <v>10</v>
      </c>
      <c r="AA225" s="49">
        <v>0</v>
      </c>
      <c r="AB225" s="49">
        <v>0</v>
      </c>
      <c r="AC225" s="49">
        <v>2</v>
      </c>
      <c r="AD225" s="49">
        <v>0</v>
      </c>
      <c r="AE225" s="293" t="s">
        <v>902</v>
      </c>
      <c r="AF225" s="294"/>
      <c r="AG225" s="49">
        <v>88</v>
      </c>
      <c r="AH225" s="49">
        <v>0</v>
      </c>
      <c r="AI225" s="49">
        <v>0</v>
      </c>
      <c r="AJ225" s="49">
        <v>0</v>
      </c>
      <c r="AK225" s="49">
        <v>0</v>
      </c>
      <c r="AL225" s="49">
        <v>0</v>
      </c>
      <c r="AM225" s="49">
        <v>0</v>
      </c>
      <c r="AN225" s="49">
        <v>0</v>
      </c>
      <c r="AO225" s="294"/>
      <c r="AP225" s="330">
        <v>93</v>
      </c>
      <c r="AQ225" s="331">
        <v>0.34399999999999997</v>
      </c>
      <c r="AR225" s="331">
        <v>0.36699999999999999</v>
      </c>
      <c r="AS225" s="331">
        <v>0.56999999999999995</v>
      </c>
      <c r="AT225" s="331">
        <v>0.93700000000000006</v>
      </c>
      <c r="AU225" s="294"/>
      <c r="AV225" s="332">
        <v>248</v>
      </c>
      <c r="AW225" s="331">
        <v>0.25800000000000001</v>
      </c>
      <c r="AX225" s="331">
        <v>0.307</v>
      </c>
      <c r="AY225" s="331">
        <v>0.46</v>
      </c>
      <c r="AZ225" s="331">
        <v>0.76700000000000002</v>
      </c>
    </row>
    <row r="226" spans="1:71" s="50" customFormat="1" ht="15.75" thickBot="1">
      <c r="A226" s="50" t="s">
        <v>170</v>
      </c>
      <c r="B226" s="50" t="s">
        <v>1445</v>
      </c>
      <c r="C226" s="49">
        <v>31</v>
      </c>
      <c r="D226" s="50" t="s">
        <v>42</v>
      </c>
      <c r="E226" s="50" t="s">
        <v>43</v>
      </c>
      <c r="F226" s="49" t="s">
        <v>10</v>
      </c>
      <c r="G226" s="49">
        <v>81</v>
      </c>
      <c r="H226" s="49">
        <v>321</v>
      </c>
      <c r="I226" s="49">
        <v>291</v>
      </c>
      <c r="J226" s="292">
        <v>0.29199999999999998</v>
      </c>
      <c r="K226" s="292">
        <v>0.35199999999999998</v>
      </c>
      <c r="L226" s="292">
        <v>0.54</v>
      </c>
      <c r="M226" s="292">
        <v>0.89200000000000002</v>
      </c>
      <c r="N226" s="49">
        <v>46</v>
      </c>
      <c r="O226" s="49">
        <v>85</v>
      </c>
      <c r="P226" s="49">
        <v>17</v>
      </c>
      <c r="Q226" s="49">
        <v>2</v>
      </c>
      <c r="R226" s="49">
        <v>17</v>
      </c>
      <c r="S226" s="49">
        <v>42</v>
      </c>
      <c r="T226" s="49">
        <v>0</v>
      </c>
      <c r="U226" s="49">
        <v>1</v>
      </c>
      <c r="V226" s="49">
        <v>26</v>
      </c>
      <c r="W226" s="49">
        <v>61</v>
      </c>
      <c r="X226" s="49">
        <v>132</v>
      </c>
      <c r="Y226" s="49">
        <v>157</v>
      </c>
      <c r="Z226" s="49">
        <v>7</v>
      </c>
      <c r="AA226" s="49">
        <v>2</v>
      </c>
      <c r="AB226" s="49">
        <v>0</v>
      </c>
      <c r="AC226" s="49">
        <v>2</v>
      </c>
      <c r="AD226" s="49">
        <v>5</v>
      </c>
      <c r="AE226" s="293" t="s">
        <v>1300</v>
      </c>
      <c r="AF226" s="294"/>
      <c r="AG226" s="49">
        <v>0</v>
      </c>
      <c r="AH226" s="49">
        <v>0</v>
      </c>
      <c r="AI226" s="49">
        <v>0</v>
      </c>
      <c r="AJ226" s="49">
        <v>0</v>
      </c>
      <c r="AK226" s="49">
        <v>0</v>
      </c>
      <c r="AL226" s="49">
        <v>75</v>
      </c>
      <c r="AM226" s="49">
        <v>0</v>
      </c>
      <c r="AN226" s="49">
        <v>0</v>
      </c>
      <c r="AO226" s="294"/>
      <c r="AP226" s="330">
        <v>78</v>
      </c>
      <c r="AQ226" s="331">
        <v>0.25600000000000001</v>
      </c>
      <c r="AR226" s="331">
        <v>0.33</v>
      </c>
      <c r="AS226" s="331">
        <v>0.57699999999999996</v>
      </c>
      <c r="AT226" s="331">
        <v>0.90600000000000003</v>
      </c>
      <c r="AU226" s="294"/>
      <c r="AV226" s="332">
        <v>213</v>
      </c>
      <c r="AW226" s="331">
        <v>0.30499999999999999</v>
      </c>
      <c r="AX226" s="331">
        <v>0.36099999999999999</v>
      </c>
      <c r="AY226" s="331">
        <v>0.52600000000000002</v>
      </c>
      <c r="AZ226" s="331">
        <v>0.88600000000000001</v>
      </c>
    </row>
    <row r="227" spans="1:71" s="50" customFormat="1" ht="15.75" thickBot="1">
      <c r="A227" s="50" t="s">
        <v>171</v>
      </c>
      <c r="B227" s="50" t="s">
        <v>1446</v>
      </c>
      <c r="C227" s="49">
        <v>34</v>
      </c>
      <c r="D227" s="50" t="s">
        <v>84</v>
      </c>
      <c r="E227" s="50" t="s">
        <v>34</v>
      </c>
      <c r="F227" s="49" t="s">
        <v>10</v>
      </c>
      <c r="G227" s="49">
        <v>157</v>
      </c>
      <c r="H227" s="49">
        <v>669</v>
      </c>
      <c r="I227" s="49">
        <v>554</v>
      </c>
      <c r="J227" s="292">
        <v>0.25800000000000001</v>
      </c>
      <c r="K227" s="292">
        <v>0.377</v>
      </c>
      <c r="L227" s="292">
        <v>0.504</v>
      </c>
      <c r="M227" s="292">
        <v>0.88100000000000001</v>
      </c>
      <c r="N227" s="49">
        <v>96</v>
      </c>
      <c r="O227" s="49">
        <v>143</v>
      </c>
      <c r="P227" s="49">
        <v>20</v>
      </c>
      <c r="Q227" s="49">
        <v>1</v>
      </c>
      <c r="R227" s="49">
        <v>38</v>
      </c>
      <c r="S227" s="49">
        <v>107</v>
      </c>
      <c r="T227" s="49">
        <v>2</v>
      </c>
      <c r="U227" s="49">
        <v>0</v>
      </c>
      <c r="V227" s="49">
        <v>104</v>
      </c>
      <c r="W227" s="49">
        <v>133</v>
      </c>
      <c r="X227" s="49">
        <v>128</v>
      </c>
      <c r="Y227" s="49">
        <v>279</v>
      </c>
      <c r="Z227" s="49">
        <v>18</v>
      </c>
      <c r="AA227" s="49">
        <v>5</v>
      </c>
      <c r="AB227" s="49">
        <v>0</v>
      </c>
      <c r="AC227" s="49">
        <v>5</v>
      </c>
      <c r="AD227" s="49">
        <v>5</v>
      </c>
      <c r="AE227" s="293" t="s">
        <v>942</v>
      </c>
      <c r="AF227" s="294"/>
      <c r="AG227" s="49">
        <v>0</v>
      </c>
      <c r="AH227" s="49">
        <v>23</v>
      </c>
      <c r="AI227" s="49">
        <v>0</v>
      </c>
      <c r="AJ227" s="49">
        <v>0</v>
      </c>
      <c r="AK227" s="49">
        <v>0</v>
      </c>
      <c r="AL227" s="49">
        <v>0</v>
      </c>
      <c r="AM227" s="49">
        <v>0</v>
      </c>
      <c r="AN227" s="49">
        <v>0</v>
      </c>
      <c r="AO227" s="294"/>
      <c r="AP227" s="330">
        <v>173</v>
      </c>
      <c r="AQ227" s="331">
        <v>0.249</v>
      </c>
      <c r="AR227" s="331">
        <v>0.4</v>
      </c>
      <c r="AS227" s="331">
        <v>0.45700000000000002</v>
      </c>
      <c r="AT227" s="331">
        <v>0.85699999999999998</v>
      </c>
      <c r="AU227" s="294"/>
      <c r="AV227" s="332">
        <v>381</v>
      </c>
      <c r="AW227" s="331">
        <v>0.26200000000000001</v>
      </c>
      <c r="AX227" s="331">
        <v>0.36599999999999999</v>
      </c>
      <c r="AY227" s="331">
        <v>0.52500000000000002</v>
      </c>
      <c r="AZ227" s="331">
        <v>0.89100000000000001</v>
      </c>
    </row>
    <row r="228" spans="1:71" s="50" customFormat="1" ht="15.75" thickBot="1">
      <c r="A228" s="50" t="s">
        <v>172</v>
      </c>
      <c r="B228" s="50" t="s">
        <v>1447</v>
      </c>
      <c r="C228" s="49">
        <v>30</v>
      </c>
      <c r="D228" s="50" t="s">
        <v>70</v>
      </c>
      <c r="E228" s="50" t="s">
        <v>43</v>
      </c>
      <c r="F228" s="49" t="s">
        <v>10</v>
      </c>
      <c r="G228" s="49">
        <v>119</v>
      </c>
      <c r="H228" s="49">
        <v>439</v>
      </c>
      <c r="I228" s="49">
        <v>361</v>
      </c>
      <c r="J228" s="292">
        <v>0.224</v>
      </c>
      <c r="K228" s="292">
        <v>0.35099999999999998</v>
      </c>
      <c r="L228" s="292">
        <v>0.32700000000000001</v>
      </c>
      <c r="M228" s="292">
        <v>0.67800000000000005</v>
      </c>
      <c r="N228" s="49">
        <v>56</v>
      </c>
      <c r="O228" s="49">
        <v>81</v>
      </c>
      <c r="P228" s="49">
        <v>19</v>
      </c>
      <c r="Q228" s="49">
        <v>0</v>
      </c>
      <c r="R228" s="49">
        <v>6</v>
      </c>
      <c r="S228" s="49">
        <v>36</v>
      </c>
      <c r="T228" s="49">
        <v>3</v>
      </c>
      <c r="U228" s="49">
        <v>2</v>
      </c>
      <c r="V228" s="49">
        <v>69</v>
      </c>
      <c r="W228" s="49">
        <v>109</v>
      </c>
      <c r="X228" s="49">
        <v>82</v>
      </c>
      <c r="Y228" s="49">
        <v>118</v>
      </c>
      <c r="Z228" s="49">
        <v>12</v>
      </c>
      <c r="AA228" s="49">
        <v>4</v>
      </c>
      <c r="AB228" s="49">
        <v>0</v>
      </c>
      <c r="AC228" s="49">
        <v>5</v>
      </c>
      <c r="AD228" s="49">
        <v>1</v>
      </c>
      <c r="AE228" s="293" t="s">
        <v>1448</v>
      </c>
      <c r="AF228" s="294"/>
      <c r="AG228" s="49">
        <v>0</v>
      </c>
      <c r="AH228" s="49">
        <v>1</v>
      </c>
      <c r="AI228" s="49">
        <v>80</v>
      </c>
      <c r="AJ228" s="49">
        <v>42</v>
      </c>
      <c r="AK228" s="49">
        <v>2</v>
      </c>
      <c r="AL228" s="49">
        <v>3</v>
      </c>
      <c r="AM228" s="49">
        <v>0</v>
      </c>
      <c r="AN228" s="49">
        <v>0</v>
      </c>
      <c r="AO228" s="294"/>
      <c r="AP228" s="330">
        <v>124</v>
      </c>
      <c r="AQ228" s="331">
        <v>0.28999999999999998</v>
      </c>
      <c r="AR228" s="331">
        <v>0.41799999999999998</v>
      </c>
      <c r="AS228" s="331">
        <v>0.45200000000000001</v>
      </c>
      <c r="AT228" s="331">
        <v>0.87</v>
      </c>
      <c r="AU228" s="294"/>
      <c r="AV228" s="332">
        <v>237</v>
      </c>
      <c r="AW228" s="331">
        <v>0.19</v>
      </c>
      <c r="AX228" s="331">
        <v>0.315</v>
      </c>
      <c r="AY228" s="331">
        <v>0.26200000000000001</v>
      </c>
      <c r="AZ228" s="331">
        <v>0.57599999999999996</v>
      </c>
    </row>
    <row r="229" spans="1:71" s="50" customFormat="1" ht="15.75" thickBot="1">
      <c r="A229" s="50" t="s">
        <v>1096</v>
      </c>
      <c r="B229" s="50" t="s">
        <v>1449</v>
      </c>
      <c r="C229" s="49">
        <v>29</v>
      </c>
      <c r="D229" s="50" t="s">
        <v>49</v>
      </c>
      <c r="E229" s="50" t="s">
        <v>43</v>
      </c>
      <c r="F229" s="49" t="s">
        <v>35</v>
      </c>
      <c r="G229" s="49">
        <v>106</v>
      </c>
      <c r="H229" s="49">
        <v>256</v>
      </c>
      <c r="I229" s="49">
        <v>226</v>
      </c>
      <c r="J229" s="292">
        <v>0.18099999999999999</v>
      </c>
      <c r="K229" s="292">
        <v>0.27300000000000002</v>
      </c>
      <c r="L229" s="292">
        <v>0.34499999999999997</v>
      </c>
      <c r="M229" s="292">
        <v>0.61899999999999999</v>
      </c>
      <c r="N229" s="49">
        <v>35</v>
      </c>
      <c r="O229" s="49">
        <v>41</v>
      </c>
      <c r="P229" s="49">
        <v>7</v>
      </c>
      <c r="Q229" s="49">
        <v>0</v>
      </c>
      <c r="R229" s="49">
        <v>10</v>
      </c>
      <c r="S229" s="49">
        <v>27</v>
      </c>
      <c r="T229" s="49">
        <v>5</v>
      </c>
      <c r="U229" s="49">
        <v>0</v>
      </c>
      <c r="V229" s="49">
        <v>29</v>
      </c>
      <c r="W229" s="49">
        <v>67</v>
      </c>
      <c r="X229" s="49">
        <v>55</v>
      </c>
      <c r="Y229" s="49">
        <v>78</v>
      </c>
      <c r="Z229" s="49">
        <v>1</v>
      </c>
      <c r="AA229" s="49">
        <v>0</v>
      </c>
      <c r="AB229" s="49">
        <v>0</v>
      </c>
      <c r="AC229" s="49">
        <v>1</v>
      </c>
      <c r="AD229" s="49">
        <v>0</v>
      </c>
      <c r="AE229" s="293" t="s">
        <v>1450</v>
      </c>
      <c r="AF229" s="294"/>
      <c r="AG229" s="49">
        <v>45</v>
      </c>
      <c r="AH229" s="49">
        <v>5</v>
      </c>
      <c r="AI229" s="49">
        <v>0</v>
      </c>
      <c r="AJ229" s="49">
        <v>0</v>
      </c>
      <c r="AK229" s="49">
        <v>0</v>
      </c>
      <c r="AL229" s="49">
        <v>22</v>
      </c>
      <c r="AM229" s="49">
        <v>0</v>
      </c>
      <c r="AN229" s="49">
        <v>2</v>
      </c>
      <c r="AO229" s="294"/>
      <c r="AP229" s="330">
        <v>45</v>
      </c>
      <c r="AQ229" s="331">
        <v>0.156</v>
      </c>
      <c r="AR229" s="331">
        <v>0.191</v>
      </c>
      <c r="AS229" s="331">
        <v>0.311</v>
      </c>
      <c r="AT229" s="331">
        <v>0.503</v>
      </c>
      <c r="AU229" s="294"/>
      <c r="AV229" s="332">
        <v>181</v>
      </c>
      <c r="AW229" s="331">
        <v>0.188</v>
      </c>
      <c r="AX229" s="331">
        <v>0.29199999999999998</v>
      </c>
      <c r="AY229" s="331">
        <v>0.35399999999999998</v>
      </c>
      <c r="AZ229" s="331">
        <v>0.64500000000000002</v>
      </c>
    </row>
    <row r="230" spans="1:71" s="50" customFormat="1" ht="15.75" thickBot="1">
      <c r="A230" s="50" t="s">
        <v>1098</v>
      </c>
      <c r="B230" s="50" t="s">
        <v>1451</v>
      </c>
      <c r="C230" s="49">
        <v>21</v>
      </c>
      <c r="D230" s="50" t="s">
        <v>40</v>
      </c>
      <c r="E230" s="50" t="s">
        <v>34</v>
      </c>
      <c r="F230" s="49" t="s">
        <v>37</v>
      </c>
      <c r="G230" s="49">
        <v>25</v>
      </c>
      <c r="H230" s="49">
        <v>60</v>
      </c>
      <c r="I230" s="49">
        <v>53</v>
      </c>
      <c r="J230" s="292">
        <v>0.17</v>
      </c>
      <c r="K230" s="292">
        <v>0.214</v>
      </c>
      <c r="L230" s="292">
        <v>0.245</v>
      </c>
      <c r="M230" s="292">
        <v>0.46</v>
      </c>
      <c r="N230" s="49">
        <v>4</v>
      </c>
      <c r="O230" s="49">
        <v>9</v>
      </c>
      <c r="P230" s="49">
        <v>1</v>
      </c>
      <c r="Q230" s="49">
        <v>0</v>
      </c>
      <c r="R230" s="49">
        <v>1</v>
      </c>
      <c r="S230" s="49">
        <v>3</v>
      </c>
      <c r="T230" s="49">
        <v>5</v>
      </c>
      <c r="U230" s="49">
        <v>2</v>
      </c>
      <c r="V230" s="49">
        <v>3</v>
      </c>
      <c r="W230" s="49">
        <v>22</v>
      </c>
      <c r="X230" s="49">
        <v>22</v>
      </c>
      <c r="Y230" s="49">
        <v>13</v>
      </c>
      <c r="Z230" s="49">
        <v>2</v>
      </c>
      <c r="AA230" s="49">
        <v>0</v>
      </c>
      <c r="AB230" s="49">
        <v>4</v>
      </c>
      <c r="AC230" s="49">
        <v>0</v>
      </c>
      <c r="AD230" s="49">
        <v>0</v>
      </c>
      <c r="AE230" s="293" t="s">
        <v>1452</v>
      </c>
      <c r="AF230" s="294"/>
      <c r="AG230" s="49">
        <v>0</v>
      </c>
      <c r="AH230" s="49">
        <v>0</v>
      </c>
      <c r="AI230" s="49">
        <v>14</v>
      </c>
      <c r="AJ230" s="49">
        <v>0</v>
      </c>
      <c r="AK230" s="49">
        <v>9</v>
      </c>
      <c r="AL230" s="49">
        <v>0</v>
      </c>
      <c r="AM230" s="49">
        <v>0</v>
      </c>
      <c r="AN230" s="49">
        <v>0</v>
      </c>
      <c r="AO230" s="294"/>
      <c r="AP230" s="330">
        <v>13</v>
      </c>
      <c r="AQ230" s="331">
        <v>0.23100000000000001</v>
      </c>
      <c r="AR230" s="331">
        <v>0.23100000000000001</v>
      </c>
      <c r="AS230" s="331">
        <v>0.23100000000000001</v>
      </c>
      <c r="AT230" s="331">
        <v>0.46200000000000002</v>
      </c>
      <c r="AU230" s="294"/>
      <c r="AV230" s="332">
        <v>40</v>
      </c>
      <c r="AW230" s="331">
        <v>0.15</v>
      </c>
      <c r="AX230" s="331">
        <v>0.20899999999999999</v>
      </c>
      <c r="AY230" s="331">
        <v>0.25</v>
      </c>
      <c r="AZ230" s="331">
        <v>0.45900000000000002</v>
      </c>
    </row>
    <row r="231" spans="1:71" s="50" customFormat="1" ht="15.75" thickBot="1">
      <c r="A231" s="50" t="s">
        <v>174</v>
      </c>
      <c r="B231" s="50" t="s">
        <v>1453</v>
      </c>
      <c r="C231" s="49">
        <v>35</v>
      </c>
      <c r="D231" s="50" t="s">
        <v>67</v>
      </c>
      <c r="E231" s="50" t="s">
        <v>43</v>
      </c>
      <c r="F231" s="49" t="s">
        <v>10</v>
      </c>
      <c r="G231" s="49">
        <v>19</v>
      </c>
      <c r="H231" s="49">
        <v>63</v>
      </c>
      <c r="I231" s="49">
        <v>60</v>
      </c>
      <c r="J231" s="292">
        <v>0.217</v>
      </c>
      <c r="K231" s="292">
        <v>0.23799999999999999</v>
      </c>
      <c r="L231" s="292">
        <v>0.33300000000000002</v>
      </c>
      <c r="M231" s="292">
        <v>0.57099999999999995</v>
      </c>
      <c r="N231" s="49">
        <v>2</v>
      </c>
      <c r="O231" s="49">
        <v>13</v>
      </c>
      <c r="P231" s="49">
        <v>1</v>
      </c>
      <c r="Q231" s="49">
        <v>0</v>
      </c>
      <c r="R231" s="49">
        <v>2</v>
      </c>
      <c r="S231" s="49">
        <v>4</v>
      </c>
      <c r="T231" s="49">
        <v>1</v>
      </c>
      <c r="U231" s="49">
        <v>1</v>
      </c>
      <c r="V231" s="49">
        <v>1</v>
      </c>
      <c r="W231" s="49">
        <v>17</v>
      </c>
      <c r="X231" s="49">
        <v>50</v>
      </c>
      <c r="Y231" s="49">
        <v>20</v>
      </c>
      <c r="Z231" s="49">
        <v>0</v>
      </c>
      <c r="AA231" s="49">
        <v>1</v>
      </c>
      <c r="AB231" s="49">
        <v>0</v>
      </c>
      <c r="AC231" s="49">
        <v>1</v>
      </c>
      <c r="AD231" s="49">
        <v>0</v>
      </c>
      <c r="AE231" s="293" t="s">
        <v>911</v>
      </c>
      <c r="AF231" s="294"/>
      <c r="AG231" s="49">
        <v>0</v>
      </c>
      <c r="AH231" s="49">
        <v>0</v>
      </c>
      <c r="AI231" s="49">
        <v>0</v>
      </c>
      <c r="AJ231" s="49">
        <v>0</v>
      </c>
      <c r="AK231" s="49">
        <v>0</v>
      </c>
      <c r="AL231" s="49">
        <v>5</v>
      </c>
      <c r="AM231" s="49">
        <v>2</v>
      </c>
      <c r="AN231" s="49">
        <v>12</v>
      </c>
      <c r="AO231" s="294"/>
      <c r="AP231" s="330">
        <v>21</v>
      </c>
      <c r="AQ231" s="331">
        <v>0.23799999999999999</v>
      </c>
      <c r="AR231" s="331">
        <v>0.27300000000000002</v>
      </c>
      <c r="AS231" s="331">
        <v>0.23799999999999999</v>
      </c>
      <c r="AT231" s="331">
        <v>0.51100000000000001</v>
      </c>
      <c r="AU231" s="294"/>
      <c r="AV231" s="332">
        <v>39</v>
      </c>
      <c r="AW231" s="331">
        <v>0.20499999999999999</v>
      </c>
      <c r="AX231" s="331">
        <v>0.22</v>
      </c>
      <c r="AY231" s="331">
        <v>0.38500000000000001</v>
      </c>
      <c r="AZ231" s="331">
        <v>0.60399999999999998</v>
      </c>
    </row>
    <row r="232" spans="1:71" s="50" customFormat="1" ht="15.75" thickBot="1">
      <c r="A232" s="50" t="s">
        <v>175</v>
      </c>
      <c r="B232" s="50" t="s">
        <v>1454</v>
      </c>
      <c r="C232" s="49">
        <v>32</v>
      </c>
      <c r="D232" s="50" t="s">
        <v>44</v>
      </c>
      <c r="E232" s="50" t="s">
        <v>34</v>
      </c>
      <c r="F232" s="49" t="s">
        <v>37</v>
      </c>
      <c r="G232" s="49">
        <v>10</v>
      </c>
      <c r="H232" s="49">
        <v>26</v>
      </c>
      <c r="I232" s="49">
        <v>25</v>
      </c>
      <c r="J232" s="292">
        <v>0.04</v>
      </c>
      <c r="K232" s="292">
        <v>7.6999999999999999E-2</v>
      </c>
      <c r="L232" s="292">
        <v>0.04</v>
      </c>
      <c r="M232" s="292">
        <v>0.11700000000000001</v>
      </c>
      <c r="N232" s="49">
        <v>1</v>
      </c>
      <c r="O232" s="49">
        <v>1</v>
      </c>
      <c r="P232" s="49">
        <v>0</v>
      </c>
      <c r="Q232" s="49">
        <v>0</v>
      </c>
      <c r="R232" s="49">
        <v>0</v>
      </c>
      <c r="S232" s="49">
        <v>0</v>
      </c>
      <c r="T232" s="49">
        <v>0</v>
      </c>
      <c r="U232" s="49">
        <v>0</v>
      </c>
      <c r="V232" s="49">
        <v>1</v>
      </c>
      <c r="W232" s="49">
        <v>16</v>
      </c>
      <c r="X232" s="49">
        <v>-68</v>
      </c>
      <c r="Y232" s="49">
        <v>1</v>
      </c>
      <c r="Z232" s="49">
        <v>0</v>
      </c>
      <c r="AA232" s="49">
        <v>0</v>
      </c>
      <c r="AB232" s="49">
        <v>0</v>
      </c>
      <c r="AC232" s="49">
        <v>0</v>
      </c>
      <c r="AD232" s="49">
        <v>0</v>
      </c>
      <c r="AE232" s="293" t="s">
        <v>1455</v>
      </c>
      <c r="AF232" s="294"/>
      <c r="AG232" s="49">
        <v>7</v>
      </c>
      <c r="AH232" s="49">
        <v>0</v>
      </c>
      <c r="AI232" s="49">
        <v>0</v>
      </c>
      <c r="AJ232" s="49">
        <v>0</v>
      </c>
      <c r="AK232" s="49">
        <v>0</v>
      </c>
      <c r="AL232" s="49">
        <v>0</v>
      </c>
      <c r="AM232" s="49">
        <v>0</v>
      </c>
      <c r="AN232" s="49">
        <v>0</v>
      </c>
      <c r="AO232" s="294"/>
      <c r="AP232" s="330">
        <v>10</v>
      </c>
      <c r="AQ232" s="331">
        <v>0</v>
      </c>
      <c r="AR232" s="331">
        <v>0</v>
      </c>
      <c r="AS232" s="331">
        <v>0</v>
      </c>
      <c r="AT232" s="331">
        <v>0</v>
      </c>
      <c r="AU232" s="294"/>
      <c r="AV232" s="332">
        <v>15</v>
      </c>
      <c r="AW232" s="331">
        <v>6.7000000000000004E-2</v>
      </c>
      <c r="AX232" s="331">
        <v>0.125</v>
      </c>
      <c r="AY232" s="331">
        <v>6.7000000000000004E-2</v>
      </c>
      <c r="AZ232" s="331">
        <v>0.192</v>
      </c>
    </row>
    <row r="233" spans="1:71" s="50" customFormat="1" ht="15.75" thickBot="1">
      <c r="A233" s="50" t="s">
        <v>743</v>
      </c>
      <c r="B233" s="50" t="s">
        <v>1456</v>
      </c>
      <c r="C233" s="49">
        <v>26</v>
      </c>
      <c r="D233" s="50" t="s">
        <v>49</v>
      </c>
      <c r="E233" s="50" t="s">
        <v>43</v>
      </c>
      <c r="F233" s="49" t="s">
        <v>10</v>
      </c>
      <c r="G233" s="49">
        <v>47</v>
      </c>
      <c r="H233" s="49">
        <v>180</v>
      </c>
      <c r="I233" s="49">
        <v>166</v>
      </c>
      <c r="J233" s="292">
        <v>0.24099999999999999</v>
      </c>
      <c r="K233" s="292">
        <v>0.29399999999999998</v>
      </c>
      <c r="L233" s="292">
        <v>0.46400000000000002</v>
      </c>
      <c r="M233" s="292">
        <v>0.75800000000000001</v>
      </c>
      <c r="N233" s="49">
        <v>19</v>
      </c>
      <c r="O233" s="49">
        <v>40</v>
      </c>
      <c r="P233" s="49">
        <v>11</v>
      </c>
      <c r="Q233" s="49">
        <v>1</v>
      </c>
      <c r="R233" s="49">
        <v>8</v>
      </c>
      <c r="S233" s="49">
        <v>32</v>
      </c>
      <c r="T233" s="49">
        <v>0</v>
      </c>
      <c r="U233" s="49">
        <v>0</v>
      </c>
      <c r="V233" s="49">
        <v>13</v>
      </c>
      <c r="W233" s="49">
        <v>50</v>
      </c>
      <c r="X233" s="49">
        <v>87</v>
      </c>
      <c r="Y233" s="49">
        <v>77</v>
      </c>
      <c r="Z233" s="49">
        <v>2</v>
      </c>
      <c r="AA233" s="49">
        <v>0</v>
      </c>
      <c r="AB233" s="49">
        <v>0</v>
      </c>
      <c r="AC233" s="49">
        <v>1</v>
      </c>
      <c r="AD233" s="49">
        <v>0</v>
      </c>
      <c r="AE233" s="293" t="s">
        <v>903</v>
      </c>
      <c r="AF233" s="294"/>
      <c r="AG233" s="49">
        <v>0</v>
      </c>
      <c r="AH233" s="49">
        <v>0</v>
      </c>
      <c r="AI233" s="49">
        <v>0</v>
      </c>
      <c r="AJ233" s="49">
        <v>0</v>
      </c>
      <c r="AK233" s="49">
        <v>0</v>
      </c>
      <c r="AL233" s="49">
        <v>42</v>
      </c>
      <c r="AM233" s="49">
        <v>0</v>
      </c>
      <c r="AN233" s="49">
        <v>0</v>
      </c>
      <c r="AO233" s="294"/>
      <c r="AP233" s="330">
        <v>54</v>
      </c>
      <c r="AQ233" s="331">
        <v>0.185</v>
      </c>
      <c r="AR233" s="331">
        <v>0.22800000000000001</v>
      </c>
      <c r="AS233" s="331">
        <v>0.35199999999999998</v>
      </c>
      <c r="AT233" s="331">
        <v>0.57999999999999996</v>
      </c>
      <c r="AU233" s="294"/>
      <c r="AV233" s="332">
        <v>112</v>
      </c>
      <c r="AW233" s="331">
        <v>0.26800000000000002</v>
      </c>
      <c r="AX233" s="331">
        <v>0.32500000000000001</v>
      </c>
      <c r="AY233" s="331">
        <v>0.51800000000000002</v>
      </c>
      <c r="AZ233" s="331">
        <v>0.84299999999999997</v>
      </c>
    </row>
    <row r="234" spans="1:71" s="50" customFormat="1" ht="15.75" thickBot="1">
      <c r="A234" s="50" t="s">
        <v>176</v>
      </c>
      <c r="B234" s="50" t="s">
        <v>1457</v>
      </c>
      <c r="C234" s="49">
        <v>32</v>
      </c>
      <c r="D234" s="50" t="s">
        <v>44</v>
      </c>
      <c r="E234" s="50" t="s">
        <v>34</v>
      </c>
      <c r="F234" s="49" t="s">
        <v>10</v>
      </c>
      <c r="G234" s="49">
        <v>66</v>
      </c>
      <c r="H234" s="49">
        <v>260</v>
      </c>
      <c r="I234" s="49">
        <v>241</v>
      </c>
      <c r="J234" s="292">
        <v>0.249</v>
      </c>
      <c r="K234" s="292">
        <v>0.3</v>
      </c>
      <c r="L234" s="292">
        <v>0.378</v>
      </c>
      <c r="M234" s="292">
        <v>0.67800000000000005</v>
      </c>
      <c r="N234" s="49">
        <v>16</v>
      </c>
      <c r="O234" s="49">
        <v>60</v>
      </c>
      <c r="P234" s="49">
        <v>10</v>
      </c>
      <c r="Q234" s="49">
        <v>0</v>
      </c>
      <c r="R234" s="49">
        <v>7</v>
      </c>
      <c r="S234" s="49">
        <v>26</v>
      </c>
      <c r="T234" s="49">
        <v>0</v>
      </c>
      <c r="U234" s="49">
        <v>1</v>
      </c>
      <c r="V234" s="49">
        <v>17</v>
      </c>
      <c r="W234" s="49">
        <v>40</v>
      </c>
      <c r="X234" s="49">
        <v>77</v>
      </c>
      <c r="Y234" s="49">
        <v>91</v>
      </c>
      <c r="Z234" s="49">
        <v>10</v>
      </c>
      <c r="AA234" s="49">
        <v>1</v>
      </c>
      <c r="AB234" s="49">
        <v>0</v>
      </c>
      <c r="AC234" s="49">
        <v>1</v>
      </c>
      <c r="AD234" s="49">
        <v>1</v>
      </c>
      <c r="AE234" s="293" t="s">
        <v>938</v>
      </c>
      <c r="AF234" s="294"/>
      <c r="AG234" s="49">
        <v>0</v>
      </c>
      <c r="AH234" s="49">
        <v>0</v>
      </c>
      <c r="AI234" s="49">
        <v>0</v>
      </c>
      <c r="AJ234" s="49">
        <v>0</v>
      </c>
      <c r="AK234" s="49">
        <v>64</v>
      </c>
      <c r="AL234" s="49">
        <v>0</v>
      </c>
      <c r="AM234" s="49">
        <v>0</v>
      </c>
      <c r="AN234" s="49">
        <v>0</v>
      </c>
      <c r="AO234" s="294"/>
      <c r="AP234" s="330">
        <v>65</v>
      </c>
      <c r="AQ234" s="331">
        <v>0.16900000000000001</v>
      </c>
      <c r="AR234" s="331">
        <v>0.217</v>
      </c>
      <c r="AS234" s="331">
        <v>0.26200000000000001</v>
      </c>
      <c r="AT234" s="331">
        <v>0.47899999999999998</v>
      </c>
      <c r="AU234" s="294"/>
      <c r="AV234" s="332">
        <v>176</v>
      </c>
      <c r="AW234" s="331">
        <v>0.27800000000000002</v>
      </c>
      <c r="AX234" s="331">
        <v>0.33</v>
      </c>
      <c r="AY234" s="331">
        <v>0.42</v>
      </c>
      <c r="AZ234" s="331">
        <v>0.75</v>
      </c>
    </row>
    <row r="235" spans="1:71" s="50" customFormat="1" ht="15.75" thickBot="1">
      <c r="A235" s="50" t="s">
        <v>177</v>
      </c>
      <c r="B235" s="50" t="s">
        <v>1458</v>
      </c>
      <c r="C235" s="49">
        <v>38</v>
      </c>
      <c r="D235" s="50" t="s">
        <v>70</v>
      </c>
      <c r="E235" s="50" t="s">
        <v>43</v>
      </c>
      <c r="F235" s="49" t="s">
        <v>35</v>
      </c>
      <c r="G235" s="49">
        <v>127</v>
      </c>
      <c r="H235" s="49">
        <v>353</v>
      </c>
      <c r="I235" s="49">
        <v>309</v>
      </c>
      <c r="J235" s="292">
        <v>0.23599999999999999</v>
      </c>
      <c r="K235" s="292">
        <v>0.32400000000000001</v>
      </c>
      <c r="L235" s="292">
        <v>0.40500000000000003</v>
      </c>
      <c r="M235" s="292">
        <v>0.72799999999999998</v>
      </c>
      <c r="N235" s="49">
        <v>43</v>
      </c>
      <c r="O235" s="49">
        <v>73</v>
      </c>
      <c r="P235" s="49">
        <v>20</v>
      </c>
      <c r="Q235" s="49">
        <v>4</v>
      </c>
      <c r="R235" s="49">
        <v>8</v>
      </c>
      <c r="S235" s="49">
        <v>34</v>
      </c>
      <c r="T235" s="49">
        <v>6</v>
      </c>
      <c r="U235" s="49">
        <v>1</v>
      </c>
      <c r="V235" s="49">
        <v>32</v>
      </c>
      <c r="W235" s="49">
        <v>57</v>
      </c>
      <c r="X235" s="49">
        <v>92</v>
      </c>
      <c r="Y235" s="49">
        <v>125</v>
      </c>
      <c r="Z235" s="49">
        <v>3</v>
      </c>
      <c r="AA235" s="49">
        <v>9</v>
      </c>
      <c r="AB235" s="49">
        <v>1</v>
      </c>
      <c r="AC235" s="49">
        <v>2</v>
      </c>
      <c r="AD235" s="49">
        <v>0</v>
      </c>
      <c r="AE235" s="293" t="s">
        <v>1459</v>
      </c>
      <c r="AF235" s="294"/>
      <c r="AG235" s="49">
        <v>0</v>
      </c>
      <c r="AH235" s="49">
        <v>17</v>
      </c>
      <c r="AI235" s="49">
        <v>80</v>
      </c>
      <c r="AJ235" s="49">
        <v>0</v>
      </c>
      <c r="AK235" s="49">
        <v>0</v>
      </c>
      <c r="AL235" s="49">
        <v>0</v>
      </c>
      <c r="AM235" s="49">
        <v>0</v>
      </c>
      <c r="AN235" s="49">
        <v>0</v>
      </c>
      <c r="AO235" s="294"/>
      <c r="AP235" s="330">
        <v>24</v>
      </c>
      <c r="AQ235" s="331">
        <v>0.16700000000000001</v>
      </c>
      <c r="AR235" s="331">
        <v>0.28599999999999998</v>
      </c>
      <c r="AS235" s="331">
        <v>0.375</v>
      </c>
      <c r="AT235" s="331">
        <v>0.66100000000000003</v>
      </c>
      <c r="AU235" s="294"/>
      <c r="AV235" s="332">
        <v>285</v>
      </c>
      <c r="AW235" s="331">
        <v>0.24199999999999999</v>
      </c>
      <c r="AX235" s="331">
        <v>0.32700000000000001</v>
      </c>
      <c r="AY235" s="331">
        <v>0.40699999999999997</v>
      </c>
      <c r="AZ235" s="331">
        <v>0.73399999999999999</v>
      </c>
    </row>
    <row r="236" spans="1:71" s="169" customFormat="1" ht="15" customHeight="1">
      <c r="A236" s="233" t="s">
        <v>178</v>
      </c>
      <c r="B236" s="234"/>
      <c r="C236" s="241"/>
      <c r="D236" s="234"/>
      <c r="E236" s="234"/>
      <c r="F236" s="241"/>
      <c r="G236" s="241"/>
      <c r="H236" s="241"/>
      <c r="I236" s="241"/>
      <c r="J236" s="241"/>
      <c r="K236" s="241"/>
      <c r="L236" s="241"/>
      <c r="M236" s="241"/>
      <c r="N236" s="241"/>
      <c r="O236" s="241"/>
      <c r="P236" s="241"/>
      <c r="Q236" s="241"/>
      <c r="R236" s="241"/>
      <c r="S236" s="167"/>
      <c r="T236" s="167"/>
      <c r="U236" s="167"/>
      <c r="V236" s="167"/>
      <c r="W236" s="236"/>
      <c r="X236" s="241"/>
      <c r="Y236" s="241"/>
      <c r="Z236" s="241"/>
      <c r="AA236" s="241"/>
      <c r="AB236" s="241"/>
      <c r="AC236" s="241"/>
      <c r="AD236" s="236"/>
      <c r="AE236" s="164"/>
      <c r="AF236" s="241"/>
      <c r="AG236" s="241"/>
      <c r="AH236" s="241"/>
      <c r="AI236" s="241"/>
      <c r="AJ236" s="164"/>
      <c r="AK236" s="241"/>
      <c r="AL236" s="241"/>
      <c r="AM236" s="241"/>
      <c r="AN236" s="241"/>
      <c r="AO236" s="240"/>
      <c r="AP236" s="327"/>
      <c r="AQ236" s="327"/>
      <c r="AR236" s="327"/>
      <c r="AS236" s="327"/>
      <c r="AT236" s="327"/>
      <c r="AU236" s="333"/>
      <c r="AV236" s="327"/>
      <c r="AW236" s="328"/>
      <c r="AX236" s="328"/>
      <c r="AY236" s="329"/>
      <c r="AZ236" s="329"/>
      <c r="BA236" s="167"/>
      <c r="BB236" s="284"/>
      <c r="BC236" s="167"/>
      <c r="BD236" s="167"/>
      <c r="BE236" s="167"/>
      <c r="BH236" s="165"/>
      <c r="BM236" s="132"/>
      <c r="BN236" s="132"/>
      <c r="BO236" s="132"/>
      <c r="BP236" s="132"/>
      <c r="BQ236" s="132"/>
      <c r="BR236" s="132"/>
      <c r="BS236" s="132"/>
    </row>
    <row r="237" spans="1:71" ht="15" customHeight="1">
      <c r="A237" s="102"/>
      <c r="B237" s="135"/>
      <c r="C237" s="135"/>
      <c r="D237" s="135"/>
      <c r="E237" s="135"/>
      <c r="F237" s="135"/>
      <c r="G237" s="135"/>
      <c r="H237" s="135"/>
      <c r="I237" s="104"/>
      <c r="J237" s="104"/>
      <c r="K237" s="104"/>
      <c r="L237" s="104"/>
      <c r="M237" s="135"/>
      <c r="N237" s="135"/>
      <c r="O237" s="135"/>
      <c r="P237" s="135"/>
      <c r="Q237" s="135"/>
      <c r="R237" s="135"/>
      <c r="S237" s="135"/>
      <c r="T237" s="135"/>
      <c r="U237" s="135"/>
      <c r="V237" s="135"/>
      <c r="W237" s="135"/>
      <c r="X237" s="135"/>
      <c r="Y237" s="135"/>
      <c r="Z237" s="135"/>
      <c r="AA237" s="135"/>
      <c r="AB237" s="135"/>
      <c r="AC237" s="135"/>
      <c r="AD237" s="135"/>
      <c r="AE237" s="135"/>
      <c r="AF237" s="135"/>
      <c r="AG237" s="135"/>
      <c r="AH237" s="135"/>
      <c r="AI237" s="135"/>
      <c r="AJ237" s="135"/>
      <c r="AK237" s="135"/>
      <c r="AL237" s="135"/>
      <c r="AM237" s="135"/>
      <c r="AN237" s="135"/>
      <c r="AO237" s="135"/>
      <c r="AP237" s="320"/>
      <c r="AQ237" s="320"/>
      <c r="AR237" s="320"/>
      <c r="AS237" s="320"/>
      <c r="AT237" s="334"/>
      <c r="AU237" s="334"/>
      <c r="AV237" s="334"/>
      <c r="AW237" s="334"/>
      <c r="AX237" s="320"/>
      <c r="AY237" s="334"/>
      <c r="AZ237" s="334"/>
      <c r="BA237" s="104"/>
      <c r="BB237" s="104"/>
    </row>
    <row r="238" spans="1:71" s="106" customFormat="1" ht="15" customHeight="1">
      <c r="A238" s="147" t="s">
        <v>474</v>
      </c>
      <c r="B238" s="148"/>
      <c r="C238" s="148"/>
      <c r="D238" s="148"/>
      <c r="E238" s="138"/>
      <c r="F238" s="138"/>
      <c r="G238" s="138"/>
      <c r="H238" s="138"/>
      <c r="I238" s="138"/>
      <c r="J238" s="138"/>
      <c r="K238" s="138"/>
      <c r="L238" s="138"/>
      <c r="M238" s="138"/>
      <c r="N238" s="138"/>
      <c r="O238" s="138"/>
      <c r="P238" s="138"/>
      <c r="Q238" s="138"/>
      <c r="R238" s="138"/>
      <c r="S238" s="138"/>
      <c r="T238" s="138"/>
      <c r="U238" s="138"/>
      <c r="V238" s="138"/>
      <c r="W238" s="138"/>
      <c r="X238" s="138"/>
      <c r="Y238" s="138"/>
      <c r="Z238" s="138"/>
      <c r="AA238" s="138"/>
      <c r="AB238" s="138"/>
      <c r="AC238" s="138"/>
      <c r="AD238" s="138"/>
      <c r="AE238" s="138"/>
      <c r="AF238" s="138"/>
      <c r="AG238" s="138"/>
      <c r="AH238" s="138"/>
      <c r="AI238" s="138"/>
      <c r="AJ238" s="138"/>
      <c r="AK238" s="138"/>
      <c r="AL238" s="138"/>
      <c r="AM238" s="138"/>
      <c r="AN238" s="138"/>
      <c r="AO238" s="138"/>
      <c r="AP238" s="341"/>
      <c r="AQ238" s="341"/>
      <c r="AR238" s="341"/>
      <c r="AS238" s="341"/>
      <c r="AT238" s="341"/>
      <c r="AU238" s="341"/>
      <c r="AV238" s="341"/>
      <c r="AW238" s="341"/>
      <c r="AX238" s="341"/>
      <c r="AY238" s="341"/>
      <c r="AZ238" s="341"/>
      <c r="BA238" s="138"/>
      <c r="BB238" s="150"/>
      <c r="BC238" s="138"/>
      <c r="BD238" s="138"/>
      <c r="BE238" s="138"/>
      <c r="BF238" s="138"/>
      <c r="BG238" s="138"/>
      <c r="BH238" s="138"/>
      <c r="BI238" s="138"/>
      <c r="BJ238" s="138"/>
      <c r="BK238" s="137"/>
      <c r="BL238" s="137"/>
    </row>
    <row r="239" spans="1:71" ht="15" customHeight="1">
      <c r="A239" s="121"/>
      <c r="B239" s="145"/>
      <c r="C239" s="145"/>
      <c r="D239" s="145"/>
      <c r="E239" s="171"/>
      <c r="F239" s="171"/>
      <c r="G239" s="171"/>
      <c r="H239" s="171"/>
      <c r="I239" s="171"/>
      <c r="J239" s="171"/>
      <c r="K239" s="171"/>
      <c r="L239" s="171"/>
      <c r="M239" s="171"/>
      <c r="N239" s="171"/>
      <c r="O239" s="171"/>
      <c r="P239" s="171"/>
      <c r="Q239" s="171"/>
      <c r="R239" s="171"/>
      <c r="S239" s="171"/>
      <c r="T239" s="171"/>
      <c r="U239" s="171"/>
      <c r="V239" s="171"/>
      <c r="W239" s="171"/>
      <c r="X239" s="171"/>
      <c r="Y239" s="171"/>
      <c r="Z239" s="171"/>
      <c r="AA239" s="171"/>
      <c r="AB239" s="171"/>
      <c r="AC239" s="171"/>
      <c r="AD239" s="170"/>
      <c r="AE239" s="170"/>
      <c r="AF239" s="171"/>
      <c r="AG239" s="171"/>
      <c r="AH239" s="171"/>
      <c r="AI239" s="171"/>
      <c r="AJ239" s="170"/>
      <c r="AK239" s="171"/>
      <c r="AL239" s="171"/>
      <c r="AM239" s="171"/>
      <c r="AN239" s="171"/>
      <c r="AO239" s="170"/>
      <c r="AP239" s="49"/>
      <c r="AQ239" s="49"/>
      <c r="AR239" s="49"/>
      <c r="AS239" s="84"/>
      <c r="AT239" s="84"/>
      <c r="AU239" s="49"/>
      <c r="AV239" s="49"/>
      <c r="AW239" s="84"/>
      <c r="AX239" s="84"/>
      <c r="AY239" s="49"/>
      <c r="AZ239" s="49"/>
      <c r="BA239" s="171"/>
      <c r="BC239" s="171"/>
      <c r="BD239" s="171"/>
      <c r="BE239" s="171"/>
      <c r="BF239" s="109"/>
      <c r="BG239" s="109"/>
      <c r="BH239" s="170"/>
      <c r="BI239" s="109"/>
      <c r="BJ239" s="109"/>
      <c r="BK239" s="107"/>
      <c r="BL239" s="107"/>
    </row>
    <row r="240" spans="1:71" ht="15" customHeight="1">
      <c r="A240" s="127" t="s">
        <v>458</v>
      </c>
      <c r="B240" s="143"/>
      <c r="C240" s="143"/>
      <c r="D240" s="143"/>
      <c r="E240" s="171"/>
      <c r="F240" s="171"/>
      <c r="G240" s="171"/>
      <c r="H240" s="171"/>
      <c r="I240" s="171"/>
      <c r="J240" s="171"/>
      <c r="K240" s="171"/>
      <c r="L240" s="171"/>
      <c r="M240" s="171"/>
      <c r="N240" s="171"/>
      <c r="O240" s="171"/>
      <c r="P240" s="171"/>
      <c r="Q240" s="171"/>
      <c r="R240" s="171"/>
      <c r="S240" s="171"/>
      <c r="T240" s="171"/>
      <c r="U240" s="171"/>
      <c r="V240" s="171"/>
      <c r="W240" s="171"/>
      <c r="X240" s="171"/>
      <c r="Y240" s="171"/>
      <c r="Z240" s="171"/>
      <c r="AA240" s="171"/>
      <c r="AB240" s="171"/>
      <c r="AC240" s="171"/>
      <c r="AD240" s="170"/>
      <c r="AE240" s="170"/>
      <c r="AF240" s="171"/>
      <c r="AG240" s="171"/>
      <c r="AH240" s="171"/>
      <c r="AI240" s="171"/>
      <c r="AJ240" s="170"/>
      <c r="AK240" s="171"/>
      <c r="AL240" s="171"/>
      <c r="AM240" s="171"/>
      <c r="AN240" s="171"/>
      <c r="AO240" s="170"/>
      <c r="AP240" s="49"/>
      <c r="AQ240" s="49"/>
      <c r="AR240" s="49"/>
      <c r="AS240" s="49"/>
      <c r="AT240" s="84"/>
      <c r="AU240" s="49"/>
      <c r="AV240" s="49"/>
      <c r="AW240" s="84"/>
      <c r="AX240" s="84"/>
      <c r="AY240" s="49"/>
      <c r="AZ240" s="49"/>
      <c r="BA240" s="171"/>
      <c r="BC240" s="171"/>
      <c r="BD240" s="171"/>
      <c r="BE240" s="171"/>
      <c r="BF240" s="107"/>
      <c r="BG240" s="107"/>
      <c r="BH240" s="165"/>
      <c r="BI240" s="107"/>
      <c r="BJ240" s="107"/>
      <c r="BK240" s="107"/>
      <c r="BL240" s="107"/>
    </row>
    <row r="241" spans="1:71" s="50" customFormat="1" ht="15.75" thickBot="1">
      <c r="A241" s="50" t="s">
        <v>179</v>
      </c>
      <c r="B241" s="50" t="s">
        <v>1460</v>
      </c>
      <c r="C241" s="49">
        <v>27</v>
      </c>
      <c r="D241" s="50" t="s">
        <v>119</v>
      </c>
      <c r="E241" s="50" t="s">
        <v>34</v>
      </c>
      <c r="F241" s="49" t="s">
        <v>10</v>
      </c>
      <c r="G241" s="49">
        <v>153</v>
      </c>
      <c r="H241" s="49">
        <v>662</v>
      </c>
      <c r="I241" s="49">
        <v>590</v>
      </c>
      <c r="J241" s="292">
        <v>0.34599999999999997</v>
      </c>
      <c r="K241" s="292">
        <v>0.41</v>
      </c>
      <c r="L241" s="292">
        <v>0.54700000000000004</v>
      </c>
      <c r="M241" s="292">
        <v>0.95699999999999996</v>
      </c>
      <c r="N241" s="49">
        <v>112</v>
      </c>
      <c r="O241" s="49">
        <v>204</v>
      </c>
      <c r="P241" s="49">
        <v>39</v>
      </c>
      <c r="Q241" s="49">
        <v>4</v>
      </c>
      <c r="R241" s="49">
        <v>24</v>
      </c>
      <c r="S241" s="49">
        <v>81</v>
      </c>
      <c r="T241" s="49">
        <v>32</v>
      </c>
      <c r="U241" s="49">
        <v>6</v>
      </c>
      <c r="V241" s="49">
        <v>58</v>
      </c>
      <c r="W241" s="49">
        <v>84</v>
      </c>
      <c r="X241" s="49">
        <v>164</v>
      </c>
      <c r="Y241" s="49">
        <v>323</v>
      </c>
      <c r="Z241" s="49">
        <v>19</v>
      </c>
      <c r="AA241" s="49">
        <v>9</v>
      </c>
      <c r="AB241" s="49">
        <v>1</v>
      </c>
      <c r="AC241" s="49">
        <v>4</v>
      </c>
      <c r="AD241" s="49">
        <v>3</v>
      </c>
      <c r="AE241" s="293" t="s">
        <v>895</v>
      </c>
      <c r="AF241" s="294"/>
      <c r="AG241" s="49">
        <v>0</v>
      </c>
      <c r="AH241" s="49">
        <v>0</v>
      </c>
      <c r="AI241" s="49">
        <v>149</v>
      </c>
      <c r="AJ241" s="49">
        <v>0</v>
      </c>
      <c r="AK241" s="49">
        <v>0</v>
      </c>
      <c r="AL241" s="49">
        <v>0</v>
      </c>
      <c r="AM241" s="49">
        <v>0</v>
      </c>
      <c r="AN241" s="49">
        <v>0</v>
      </c>
      <c r="AO241" s="294"/>
      <c r="AP241" s="330">
        <v>139</v>
      </c>
      <c r="AQ241" s="331">
        <v>0.35299999999999998</v>
      </c>
      <c r="AR241" s="331">
        <v>0.41599999999999998</v>
      </c>
      <c r="AS241" s="331">
        <v>0.56100000000000005</v>
      </c>
      <c r="AT241" s="331">
        <v>0.97699999999999998</v>
      </c>
      <c r="AU241" s="294"/>
      <c r="AV241" s="332">
        <v>451</v>
      </c>
      <c r="AW241" s="331">
        <v>0.34399999999999997</v>
      </c>
      <c r="AX241" s="331">
        <v>0.40799999999999997</v>
      </c>
      <c r="AY241" s="331">
        <v>0.54300000000000004</v>
      </c>
      <c r="AZ241" s="331">
        <v>0.95199999999999996</v>
      </c>
    </row>
    <row r="242" spans="1:71" s="50" customFormat="1" ht="15.75" thickBot="1">
      <c r="A242" s="50" t="s">
        <v>772</v>
      </c>
      <c r="B242" s="50" t="s">
        <v>1256</v>
      </c>
      <c r="C242" s="49">
        <v>24</v>
      </c>
      <c r="D242" s="50" t="s">
        <v>42</v>
      </c>
      <c r="E242" s="50" t="s">
        <v>43</v>
      </c>
      <c r="F242" s="49" t="s">
        <v>35</v>
      </c>
      <c r="G242" s="49">
        <v>109</v>
      </c>
      <c r="H242" s="49">
        <v>440</v>
      </c>
      <c r="I242" s="49">
        <v>373</v>
      </c>
      <c r="J242" s="292">
        <v>0.27900000000000003</v>
      </c>
      <c r="K242" s="292">
        <v>0.38400000000000001</v>
      </c>
      <c r="L242" s="292">
        <v>0.55500000000000005</v>
      </c>
      <c r="M242" s="292">
        <v>0.93899999999999995</v>
      </c>
      <c r="N242" s="49">
        <v>72</v>
      </c>
      <c r="O242" s="49">
        <v>104</v>
      </c>
      <c r="P242" s="49">
        <v>20</v>
      </c>
      <c r="Q242" s="49">
        <v>1</v>
      </c>
      <c r="R242" s="49">
        <v>27</v>
      </c>
      <c r="S242" s="49">
        <v>68</v>
      </c>
      <c r="T242" s="49">
        <v>2</v>
      </c>
      <c r="U242" s="49">
        <v>0</v>
      </c>
      <c r="V242" s="49">
        <v>57</v>
      </c>
      <c r="W242" s="49">
        <v>113</v>
      </c>
      <c r="X242" s="49">
        <v>145</v>
      </c>
      <c r="Y242" s="49">
        <v>207</v>
      </c>
      <c r="Z242" s="49">
        <v>3</v>
      </c>
      <c r="AA242" s="49">
        <v>8</v>
      </c>
      <c r="AB242" s="49">
        <v>0</v>
      </c>
      <c r="AC242" s="49">
        <v>2</v>
      </c>
      <c r="AD242" s="49">
        <v>5</v>
      </c>
      <c r="AE242" s="293" t="s">
        <v>901</v>
      </c>
      <c r="AF242" s="294"/>
      <c r="AG242" s="49">
        <v>0</v>
      </c>
      <c r="AH242" s="49">
        <v>0</v>
      </c>
      <c r="AI242" s="49">
        <v>0</v>
      </c>
      <c r="AJ242" s="49">
        <v>0</v>
      </c>
      <c r="AK242" s="49">
        <v>0</v>
      </c>
      <c r="AL242" s="49">
        <v>52</v>
      </c>
      <c r="AM242" s="49">
        <v>43</v>
      </c>
      <c r="AN242" s="49">
        <v>11</v>
      </c>
      <c r="AO242" s="294"/>
      <c r="AP242" s="330">
        <v>99</v>
      </c>
      <c r="AQ242" s="331">
        <v>0.21199999999999999</v>
      </c>
      <c r="AR242" s="331">
        <v>0.28399999999999997</v>
      </c>
      <c r="AS242" s="331">
        <v>0.44400000000000001</v>
      </c>
      <c r="AT242" s="331">
        <v>0.72899999999999998</v>
      </c>
      <c r="AU242" s="294"/>
      <c r="AV242" s="332">
        <v>274</v>
      </c>
      <c r="AW242" s="331">
        <v>0.30299999999999999</v>
      </c>
      <c r="AX242" s="331">
        <v>0.41699999999999998</v>
      </c>
      <c r="AY242" s="331">
        <v>0.59499999999999997</v>
      </c>
      <c r="AZ242" s="331">
        <v>1.012</v>
      </c>
    </row>
    <row r="243" spans="1:71" s="49" customFormat="1" ht="15.75" thickBot="1">
      <c r="A243" s="48" t="s">
        <v>181</v>
      </c>
      <c r="B243" s="49" t="s">
        <v>1741</v>
      </c>
      <c r="C243" s="49">
        <v>30</v>
      </c>
      <c r="D243" s="49" t="s">
        <v>67</v>
      </c>
      <c r="E243" s="49" t="s">
        <v>43</v>
      </c>
      <c r="F243" s="49" t="s">
        <v>35</v>
      </c>
      <c r="G243" s="49">
        <v>144</v>
      </c>
      <c r="H243" s="49">
        <v>570</v>
      </c>
      <c r="I243" s="49">
        <v>518</v>
      </c>
      <c r="J243" s="292">
        <v>0.253</v>
      </c>
      <c r="K243" s="292">
        <v>0.30499999999999999</v>
      </c>
      <c r="L243" s="292">
        <v>0.40300000000000002</v>
      </c>
      <c r="M243" s="292">
        <v>0.70899999999999996</v>
      </c>
      <c r="N243" s="49">
        <v>58</v>
      </c>
      <c r="O243" s="49">
        <v>131</v>
      </c>
      <c r="P243" s="49">
        <v>34</v>
      </c>
      <c r="Q243" s="49">
        <v>1</v>
      </c>
      <c r="R243" s="49">
        <v>14</v>
      </c>
      <c r="S243" s="49">
        <v>77</v>
      </c>
      <c r="T243" s="49">
        <v>3</v>
      </c>
      <c r="U243" s="49">
        <v>5</v>
      </c>
      <c r="V243" s="49">
        <v>42</v>
      </c>
      <c r="W243" s="49">
        <v>113</v>
      </c>
      <c r="X243" s="49">
        <v>87</v>
      </c>
      <c r="Y243" s="49">
        <v>209</v>
      </c>
      <c r="Z243" s="49">
        <v>18</v>
      </c>
      <c r="AA243" s="49">
        <v>1</v>
      </c>
      <c r="AB243" s="49">
        <v>0</v>
      </c>
      <c r="AC243" s="49">
        <v>9</v>
      </c>
      <c r="AD243" s="49">
        <v>3</v>
      </c>
      <c r="AE243" s="293" t="s">
        <v>885</v>
      </c>
      <c r="AF243" s="294"/>
      <c r="AG243" s="49">
        <v>0</v>
      </c>
      <c r="AH243" s="49">
        <v>0</v>
      </c>
      <c r="AI243" s="49">
        <v>0</v>
      </c>
      <c r="AJ243" s="49">
        <v>0</v>
      </c>
      <c r="AK243" s="49">
        <v>138</v>
      </c>
      <c r="AL243" s="49">
        <v>0</v>
      </c>
      <c r="AM243" s="49">
        <v>0</v>
      </c>
      <c r="AN243" s="49">
        <v>0</v>
      </c>
      <c r="AO243" s="294"/>
      <c r="AP243" s="330">
        <v>142</v>
      </c>
      <c r="AQ243" s="331">
        <v>0.23899999999999999</v>
      </c>
      <c r="AR243" s="331">
        <v>0.29499999999999998</v>
      </c>
      <c r="AS243" s="331">
        <v>0.36599999999999999</v>
      </c>
      <c r="AT243" s="331">
        <v>0.66100000000000003</v>
      </c>
      <c r="AU243" s="294"/>
      <c r="AV243" s="332">
        <v>376</v>
      </c>
      <c r="AW243" s="331">
        <v>0.25800000000000001</v>
      </c>
      <c r="AX243" s="331">
        <v>0.309</v>
      </c>
      <c r="AY243" s="331">
        <v>0.41799999999999998</v>
      </c>
      <c r="AZ243" s="331">
        <v>0.72699999999999998</v>
      </c>
    </row>
    <row r="244" spans="1:71" s="50" customFormat="1" ht="15.75" thickBot="1">
      <c r="A244" s="50" t="s">
        <v>90</v>
      </c>
      <c r="B244" s="50" t="s">
        <v>1462</v>
      </c>
      <c r="C244" s="49">
        <v>29</v>
      </c>
      <c r="D244" s="50" t="s">
        <v>36</v>
      </c>
      <c r="E244" s="50" t="s">
        <v>34</v>
      </c>
      <c r="F244" s="49" t="s">
        <v>10</v>
      </c>
      <c r="G244" s="49">
        <v>153</v>
      </c>
      <c r="H244" s="49">
        <v>652</v>
      </c>
      <c r="I244" s="49">
        <v>566</v>
      </c>
      <c r="J244" s="292">
        <v>0.247</v>
      </c>
      <c r="K244" s="292">
        <v>0.33600000000000002</v>
      </c>
      <c r="L244" s="292">
        <v>0.52800000000000002</v>
      </c>
      <c r="M244" s="292">
        <v>0.86399999999999999</v>
      </c>
      <c r="N244" s="49">
        <v>91</v>
      </c>
      <c r="O244" s="49">
        <v>140</v>
      </c>
      <c r="P244" s="49">
        <v>28</v>
      </c>
      <c r="Q244" s="49">
        <v>1</v>
      </c>
      <c r="R244" s="49">
        <v>43</v>
      </c>
      <c r="S244" s="49">
        <v>110</v>
      </c>
      <c r="T244" s="49">
        <v>4</v>
      </c>
      <c r="U244" s="49">
        <v>0</v>
      </c>
      <c r="V244" s="49">
        <v>73</v>
      </c>
      <c r="W244" s="49">
        <v>195</v>
      </c>
      <c r="X244" s="49">
        <v>130</v>
      </c>
      <c r="Y244" s="49">
        <v>299</v>
      </c>
      <c r="Z244" s="49">
        <v>20</v>
      </c>
      <c r="AA244" s="49">
        <v>6</v>
      </c>
      <c r="AB244" s="49">
        <v>0</v>
      </c>
      <c r="AC244" s="49">
        <v>7</v>
      </c>
      <c r="AD244" s="49">
        <v>1</v>
      </c>
      <c r="AE244" s="293" t="s">
        <v>1463</v>
      </c>
      <c r="AF244" s="294"/>
      <c r="AG244" s="49">
        <v>0</v>
      </c>
      <c r="AH244" s="49">
        <v>0</v>
      </c>
      <c r="AI244" s="49">
        <v>0</v>
      </c>
      <c r="AJ244" s="49">
        <v>0</v>
      </c>
      <c r="AK244" s="49">
        <v>0</v>
      </c>
      <c r="AL244" s="49">
        <v>116</v>
      </c>
      <c r="AM244" s="49">
        <v>0</v>
      </c>
      <c r="AN244" s="49">
        <v>0</v>
      </c>
      <c r="AO244" s="294"/>
      <c r="AP244" s="330">
        <v>122</v>
      </c>
      <c r="AQ244" s="331">
        <v>0.21299999999999999</v>
      </c>
      <c r="AR244" s="331">
        <v>0.33600000000000002</v>
      </c>
      <c r="AS244" s="331">
        <v>0.45100000000000001</v>
      </c>
      <c r="AT244" s="331">
        <v>0.78600000000000003</v>
      </c>
      <c r="AU244" s="294"/>
      <c r="AV244" s="332">
        <v>444</v>
      </c>
      <c r="AW244" s="331">
        <v>0.25700000000000001</v>
      </c>
      <c r="AX244" s="331">
        <v>0.33600000000000002</v>
      </c>
      <c r="AY244" s="331">
        <v>0.55000000000000004</v>
      </c>
      <c r="AZ244" s="331">
        <v>0.88600000000000001</v>
      </c>
    </row>
    <row r="245" spans="1:71" s="50" customFormat="1" ht="15.75" thickBot="1">
      <c r="A245" s="50" t="s">
        <v>182</v>
      </c>
      <c r="B245" s="50" t="s">
        <v>1464</v>
      </c>
      <c r="C245" s="49">
        <v>29</v>
      </c>
      <c r="D245" s="50" t="s">
        <v>129</v>
      </c>
      <c r="E245" s="50" t="s">
        <v>43</v>
      </c>
      <c r="F245" s="49" t="s">
        <v>35</v>
      </c>
      <c r="G245" s="49">
        <v>158</v>
      </c>
      <c r="H245" s="49">
        <v>695</v>
      </c>
      <c r="I245" s="49">
        <v>653</v>
      </c>
      <c r="J245" s="292">
        <v>0.308</v>
      </c>
      <c r="K245" s="292">
        <v>0.34100000000000003</v>
      </c>
      <c r="L245" s="292">
        <v>0.375</v>
      </c>
      <c r="M245" s="292">
        <v>0.71599999999999997</v>
      </c>
      <c r="N245" s="49">
        <v>114</v>
      </c>
      <c r="O245" s="49">
        <v>201</v>
      </c>
      <c r="P245" s="49">
        <v>20</v>
      </c>
      <c r="Q245" s="49">
        <v>9</v>
      </c>
      <c r="R245" s="49">
        <v>2</v>
      </c>
      <c r="S245" s="49">
        <v>33</v>
      </c>
      <c r="T245" s="49">
        <v>60</v>
      </c>
      <c r="U245" s="49">
        <v>16</v>
      </c>
      <c r="V245" s="49">
        <v>25</v>
      </c>
      <c r="W245" s="49">
        <v>93</v>
      </c>
      <c r="X245" s="49">
        <v>94</v>
      </c>
      <c r="Y245" s="49">
        <v>245</v>
      </c>
      <c r="Z245" s="49">
        <v>7</v>
      </c>
      <c r="AA245" s="49">
        <v>10</v>
      </c>
      <c r="AB245" s="49">
        <v>2</v>
      </c>
      <c r="AC245" s="49">
        <v>4</v>
      </c>
      <c r="AD245" s="49">
        <v>0</v>
      </c>
      <c r="AE245" s="293" t="s">
        <v>891</v>
      </c>
      <c r="AF245" s="294"/>
      <c r="AG245" s="49">
        <v>0</v>
      </c>
      <c r="AH245" s="49">
        <v>0</v>
      </c>
      <c r="AI245" s="49">
        <v>153</v>
      </c>
      <c r="AJ245" s="49">
        <v>0</v>
      </c>
      <c r="AK245" s="49">
        <v>3</v>
      </c>
      <c r="AL245" s="49">
        <v>0</v>
      </c>
      <c r="AM245" s="49">
        <v>0</v>
      </c>
      <c r="AN245" s="49">
        <v>0</v>
      </c>
      <c r="AO245" s="294"/>
      <c r="AP245" s="330">
        <v>188</v>
      </c>
      <c r="AQ245" s="331">
        <v>0.29299999999999998</v>
      </c>
      <c r="AR245" s="331">
        <v>0.313</v>
      </c>
      <c r="AS245" s="331">
        <v>0.33500000000000002</v>
      </c>
      <c r="AT245" s="331">
        <v>0.64800000000000002</v>
      </c>
      <c r="AU245" s="294"/>
      <c r="AV245" s="332">
        <v>465</v>
      </c>
      <c r="AW245" s="331">
        <v>0.314</v>
      </c>
      <c r="AX245" s="331">
        <v>0.35199999999999998</v>
      </c>
      <c r="AY245" s="331">
        <v>0.39100000000000001</v>
      </c>
      <c r="AZ245" s="331">
        <v>0.74399999999999999</v>
      </c>
    </row>
    <row r="246" spans="1:71" s="50" customFormat="1" ht="15.75" thickBot="1">
      <c r="A246" s="233" t="s">
        <v>694</v>
      </c>
      <c r="B246" s="220"/>
      <c r="C246" s="220"/>
      <c r="D246" s="220"/>
      <c r="E246" s="220"/>
      <c r="F246" s="220"/>
      <c r="G246" s="220"/>
      <c r="H246" s="220"/>
      <c r="I246" s="220"/>
      <c r="J246" s="220"/>
      <c r="K246" s="220"/>
      <c r="L246" s="220"/>
      <c r="M246" s="220"/>
      <c r="N246" s="220"/>
      <c r="O246" s="220"/>
      <c r="P246" s="220"/>
      <c r="Q246" s="220"/>
      <c r="R246" s="220"/>
      <c r="S246" s="221"/>
      <c r="T246" s="221"/>
      <c r="U246" s="221"/>
      <c r="V246" s="221"/>
      <c r="W246" s="220"/>
      <c r="X246" s="220"/>
      <c r="Y246" s="220"/>
      <c r="Z246" s="220"/>
      <c r="AA246" s="220"/>
      <c r="AB246" s="220"/>
      <c r="AC246" s="220"/>
      <c r="AD246" s="222"/>
      <c r="AE246" s="222"/>
      <c r="AF246" s="220"/>
      <c r="AG246" s="220"/>
      <c r="AH246" s="220"/>
      <c r="AI246" s="220"/>
      <c r="AJ246" s="222"/>
      <c r="AK246" s="220"/>
      <c r="AL246" s="220"/>
      <c r="AM246" s="220"/>
      <c r="AN246" s="220"/>
      <c r="AO246" s="301"/>
      <c r="AP246" s="343"/>
      <c r="AQ246" s="344"/>
      <c r="AR246" s="344"/>
      <c r="AS246" s="345"/>
      <c r="AT246" s="346"/>
      <c r="AU246" s="347"/>
      <c r="AV246" s="344"/>
      <c r="AW246" s="345"/>
      <c r="AX246" s="345"/>
      <c r="AY246" s="348"/>
      <c r="AZ246" s="348"/>
      <c r="BA246" s="223"/>
      <c r="BB246" s="286"/>
      <c r="BC246" s="231"/>
      <c r="BD246" s="231"/>
      <c r="BE246" s="231"/>
      <c r="BF246" s="231"/>
      <c r="BG246" s="231"/>
      <c r="BH246" s="235"/>
      <c r="BI246" s="231"/>
      <c r="BJ246" s="231"/>
      <c r="BK246" s="224"/>
      <c r="BL246" s="224"/>
      <c r="BM246" s="225"/>
      <c r="BN246" s="225"/>
      <c r="BO246" s="225"/>
      <c r="BP246" s="225"/>
      <c r="BQ246" s="225"/>
      <c r="BR246" s="225"/>
      <c r="BS246" s="225"/>
    </row>
    <row r="247" spans="1:71" ht="15" customHeight="1">
      <c r="A247" s="50" t="s">
        <v>64</v>
      </c>
      <c r="B247" s="50" t="s">
        <v>1465</v>
      </c>
      <c r="C247" s="49">
        <v>31</v>
      </c>
      <c r="D247" s="50" t="s">
        <v>65</v>
      </c>
      <c r="E247" s="50" t="s">
        <v>34</v>
      </c>
      <c r="F247" s="49" t="s">
        <v>10</v>
      </c>
      <c r="G247" s="49">
        <v>156</v>
      </c>
      <c r="H247" s="49">
        <v>677</v>
      </c>
      <c r="I247" s="49">
        <v>613</v>
      </c>
      <c r="J247" s="292">
        <v>0.26100000000000001</v>
      </c>
      <c r="K247" s="292">
        <v>0.313</v>
      </c>
      <c r="L247" s="292">
        <v>0.42399999999999999</v>
      </c>
      <c r="M247" s="292">
        <v>0.73699999999999999</v>
      </c>
      <c r="N247" s="49">
        <v>71</v>
      </c>
      <c r="O247" s="49">
        <v>160</v>
      </c>
      <c r="P247" s="49">
        <v>36</v>
      </c>
      <c r="Q247" s="49">
        <v>2</v>
      </c>
      <c r="R247" s="49">
        <v>20</v>
      </c>
      <c r="S247" s="49">
        <v>86</v>
      </c>
      <c r="T247" s="49">
        <v>6</v>
      </c>
      <c r="U247" s="49">
        <v>1</v>
      </c>
      <c r="V247" s="49">
        <v>46</v>
      </c>
      <c r="W247" s="49">
        <v>109</v>
      </c>
      <c r="X247" s="49">
        <v>100</v>
      </c>
      <c r="Y247" s="49">
        <v>260</v>
      </c>
      <c r="Z247" s="49">
        <v>18</v>
      </c>
      <c r="AA247" s="49">
        <v>6</v>
      </c>
      <c r="AB247" s="49">
        <v>0</v>
      </c>
      <c r="AC247" s="49">
        <v>12</v>
      </c>
      <c r="AD247" s="49">
        <v>3</v>
      </c>
      <c r="AE247" s="293" t="s">
        <v>1466</v>
      </c>
      <c r="AF247" s="294"/>
      <c r="AG247" s="49">
        <v>0</v>
      </c>
      <c r="AH247" s="49">
        <v>0</v>
      </c>
      <c r="AI247" s="49">
        <v>0</v>
      </c>
      <c r="AJ247" s="49">
        <v>142</v>
      </c>
      <c r="AK247" s="49">
        <v>0</v>
      </c>
      <c r="AL247" s="49">
        <v>0</v>
      </c>
      <c r="AM247" s="49">
        <v>0</v>
      </c>
      <c r="AN247" s="49">
        <v>0</v>
      </c>
      <c r="AO247" s="294"/>
      <c r="AP247" s="330">
        <v>166</v>
      </c>
      <c r="AQ247" s="338">
        <v>0.217</v>
      </c>
      <c r="AR247" s="338">
        <v>0.30399999999999999</v>
      </c>
      <c r="AS247" s="338">
        <v>0.373</v>
      </c>
      <c r="AT247" s="338">
        <v>0.67800000000000005</v>
      </c>
      <c r="AU247" s="294"/>
      <c r="AV247" s="337">
        <v>447</v>
      </c>
      <c r="AW247" s="338">
        <v>0.27700000000000002</v>
      </c>
      <c r="AX247" s="338">
        <v>0.317</v>
      </c>
      <c r="AY247" s="338">
        <v>0.443</v>
      </c>
      <c r="AZ247" s="338">
        <v>0.76</v>
      </c>
      <c r="BA247" s="50"/>
      <c r="BB247" s="50"/>
      <c r="BC247" s="50"/>
      <c r="BD247" s="50"/>
      <c r="BE247" s="50"/>
      <c r="BF247" s="50"/>
      <c r="BG247" s="50"/>
      <c r="BH247" s="50"/>
      <c r="BI247" s="50"/>
      <c r="BJ247" s="50"/>
      <c r="BK247" s="50"/>
      <c r="BL247" s="50"/>
      <c r="BM247" s="50"/>
      <c r="BN247" s="50"/>
      <c r="BO247" s="50"/>
      <c r="BP247" s="50"/>
      <c r="BQ247" s="50"/>
      <c r="BR247" s="50"/>
      <c r="BS247" s="50"/>
    </row>
    <row r="248" spans="1:71" s="50" customFormat="1" ht="15.75" thickBot="1">
      <c r="A248" s="50" t="s">
        <v>93</v>
      </c>
      <c r="B248" s="50" t="s">
        <v>1467</v>
      </c>
      <c r="C248" s="49">
        <v>29</v>
      </c>
      <c r="D248" s="50" t="s">
        <v>53</v>
      </c>
      <c r="E248" s="50" t="s">
        <v>54</v>
      </c>
      <c r="F248" s="49" t="s">
        <v>10</v>
      </c>
      <c r="G248" s="49">
        <v>119</v>
      </c>
      <c r="H248" s="49">
        <v>489</v>
      </c>
      <c r="I248" s="49">
        <v>432</v>
      </c>
      <c r="J248" s="292">
        <v>0.30299999999999999</v>
      </c>
      <c r="K248" s="292">
        <v>0.376</v>
      </c>
      <c r="L248" s="292">
        <v>0.69</v>
      </c>
      <c r="M248" s="292">
        <v>1.0660000000000001</v>
      </c>
      <c r="N248" s="49">
        <v>85</v>
      </c>
      <c r="O248" s="49">
        <v>131</v>
      </c>
      <c r="P248" s="49">
        <v>26</v>
      </c>
      <c r="Q248" s="49">
        <v>3</v>
      </c>
      <c r="R248" s="49">
        <v>45</v>
      </c>
      <c r="S248" s="49">
        <v>104</v>
      </c>
      <c r="T248" s="49">
        <v>4</v>
      </c>
      <c r="U248" s="49">
        <v>0</v>
      </c>
      <c r="V248" s="49">
        <v>53</v>
      </c>
      <c r="W248" s="49">
        <v>128</v>
      </c>
      <c r="X248" s="49">
        <v>166</v>
      </c>
      <c r="Y248" s="49">
        <v>298</v>
      </c>
      <c r="Z248" s="49">
        <v>23</v>
      </c>
      <c r="AA248" s="49">
        <v>0</v>
      </c>
      <c r="AB248" s="49">
        <v>0</v>
      </c>
      <c r="AC248" s="49">
        <v>4</v>
      </c>
      <c r="AD248" s="49">
        <v>8</v>
      </c>
      <c r="AE248" s="293" t="s">
        <v>924</v>
      </c>
      <c r="AF248" s="294"/>
      <c r="AG248" s="49">
        <v>0</v>
      </c>
      <c r="AH248" s="49">
        <v>0</v>
      </c>
      <c r="AI248" s="49">
        <v>0</v>
      </c>
      <c r="AJ248" s="49">
        <v>0</v>
      </c>
      <c r="AK248" s="49">
        <v>0</v>
      </c>
      <c r="AL248" s="49">
        <v>0</v>
      </c>
      <c r="AM248" s="49">
        <v>0</v>
      </c>
      <c r="AN248" s="49">
        <v>113</v>
      </c>
      <c r="AO248" s="294"/>
      <c r="AP248" s="330">
        <v>93</v>
      </c>
      <c r="AQ248" s="331">
        <v>0.376</v>
      </c>
      <c r="AR248" s="331">
        <v>0.46400000000000002</v>
      </c>
      <c r="AS248" s="331">
        <v>0.89200000000000002</v>
      </c>
      <c r="AT248" s="331">
        <v>1.3560000000000001</v>
      </c>
      <c r="AU248" s="294"/>
      <c r="AV248" s="332">
        <v>339</v>
      </c>
      <c r="AW248" s="331">
        <v>0.28299999999999997</v>
      </c>
      <c r="AX248" s="331">
        <v>0.35099999999999998</v>
      </c>
      <c r="AY248" s="331">
        <v>0.63400000000000001</v>
      </c>
      <c r="AZ248" s="331">
        <v>0.98499999999999999</v>
      </c>
    </row>
    <row r="249" spans="1:71" s="50" customFormat="1" ht="15.75" thickBot="1">
      <c r="A249" s="50" t="s">
        <v>77</v>
      </c>
      <c r="B249" s="50" t="s">
        <v>1468</v>
      </c>
      <c r="C249" s="49">
        <v>30</v>
      </c>
      <c r="D249" s="50" t="s">
        <v>78</v>
      </c>
      <c r="E249" s="50" t="s">
        <v>43</v>
      </c>
      <c r="F249" s="49" t="s">
        <v>10</v>
      </c>
      <c r="G249" s="49">
        <v>156</v>
      </c>
      <c r="H249" s="49">
        <v>650</v>
      </c>
      <c r="I249" s="49">
        <v>570</v>
      </c>
      <c r="J249" s="292">
        <v>0.27900000000000003</v>
      </c>
      <c r="K249" s="292">
        <v>0.36299999999999999</v>
      </c>
      <c r="L249" s="292">
        <v>0.48599999999999999</v>
      </c>
      <c r="M249" s="292">
        <v>0.84899999999999998</v>
      </c>
      <c r="N249" s="49">
        <v>94</v>
      </c>
      <c r="O249" s="49">
        <v>159</v>
      </c>
      <c r="P249" s="49">
        <v>30</v>
      </c>
      <c r="Q249" s="49">
        <v>2</v>
      </c>
      <c r="R249" s="49">
        <v>28</v>
      </c>
      <c r="S249" s="49">
        <v>88</v>
      </c>
      <c r="T249" s="49">
        <v>11</v>
      </c>
      <c r="U249" s="49">
        <v>5</v>
      </c>
      <c r="V249" s="49">
        <v>73</v>
      </c>
      <c r="W249" s="49">
        <v>116</v>
      </c>
      <c r="X249" s="49">
        <v>121</v>
      </c>
      <c r="Y249" s="49">
        <v>277</v>
      </c>
      <c r="Z249" s="49">
        <v>10</v>
      </c>
      <c r="AA249" s="49">
        <v>4</v>
      </c>
      <c r="AB249" s="49">
        <v>0</v>
      </c>
      <c r="AC249" s="49">
        <v>3</v>
      </c>
      <c r="AD249" s="49">
        <v>5</v>
      </c>
      <c r="AE249" s="293" t="s">
        <v>1469</v>
      </c>
      <c r="AF249" s="294"/>
      <c r="AG249" s="49">
        <v>0</v>
      </c>
      <c r="AH249" s="49">
        <v>0</v>
      </c>
      <c r="AI249" s="49">
        <v>0</v>
      </c>
      <c r="AJ249" s="49">
        <v>0</v>
      </c>
      <c r="AK249" s="49">
        <v>0</v>
      </c>
      <c r="AL249" s="49">
        <v>0</v>
      </c>
      <c r="AM249" s="49">
        <v>139</v>
      </c>
      <c r="AN249" s="49">
        <v>13</v>
      </c>
      <c r="AO249" s="294"/>
      <c r="AP249" s="330">
        <v>125</v>
      </c>
      <c r="AQ249" s="331">
        <v>0.33600000000000002</v>
      </c>
      <c r="AR249" s="331">
        <v>0.435</v>
      </c>
      <c r="AS249" s="331">
        <v>0.69599999999999995</v>
      </c>
      <c r="AT249" s="331">
        <v>1.131</v>
      </c>
      <c r="AU249" s="294"/>
      <c r="AV249" s="332">
        <v>445</v>
      </c>
      <c r="AW249" s="331">
        <v>0.26300000000000001</v>
      </c>
      <c r="AX249" s="331">
        <v>0.34200000000000003</v>
      </c>
      <c r="AY249" s="331">
        <v>0.42699999999999999</v>
      </c>
      <c r="AZ249" s="331">
        <v>0.76900000000000002</v>
      </c>
    </row>
    <row r="250" spans="1:71" s="50" customFormat="1" ht="15.75" thickBot="1">
      <c r="A250" s="50" t="s">
        <v>131</v>
      </c>
      <c r="B250" s="50" t="s">
        <v>1461</v>
      </c>
      <c r="C250" s="49">
        <v>29</v>
      </c>
      <c r="D250" s="50" t="s">
        <v>100</v>
      </c>
      <c r="E250" s="50" t="s">
        <v>43</v>
      </c>
      <c r="F250" s="49" t="s">
        <v>10</v>
      </c>
      <c r="G250" s="49">
        <v>56</v>
      </c>
      <c r="H250" s="49">
        <v>165</v>
      </c>
      <c r="I250" s="49">
        <v>141</v>
      </c>
      <c r="J250" s="292">
        <v>0.21299999999999999</v>
      </c>
      <c r="K250" s="292">
        <v>0.32100000000000001</v>
      </c>
      <c r="L250" s="292">
        <v>0.39</v>
      </c>
      <c r="M250" s="292">
        <v>0.71099999999999997</v>
      </c>
      <c r="N250" s="49">
        <v>17</v>
      </c>
      <c r="O250" s="49">
        <v>30</v>
      </c>
      <c r="P250" s="49">
        <v>5</v>
      </c>
      <c r="Q250" s="49">
        <v>1</v>
      </c>
      <c r="R250" s="49">
        <v>6</v>
      </c>
      <c r="S250" s="49">
        <v>14</v>
      </c>
      <c r="T250" s="49">
        <v>1</v>
      </c>
      <c r="U250" s="49">
        <v>0</v>
      </c>
      <c r="V250" s="49">
        <v>18</v>
      </c>
      <c r="W250" s="49">
        <v>38</v>
      </c>
      <c r="X250" s="49">
        <v>85</v>
      </c>
      <c r="Y250" s="49">
        <v>55</v>
      </c>
      <c r="Z250" s="49">
        <v>4</v>
      </c>
      <c r="AA250" s="49">
        <v>5</v>
      </c>
      <c r="AB250" s="49">
        <v>0</v>
      </c>
      <c r="AC250" s="49">
        <v>1</v>
      </c>
      <c r="AD250" s="49">
        <v>0</v>
      </c>
      <c r="AE250" s="293" t="s">
        <v>902</v>
      </c>
      <c r="AF250" s="294"/>
      <c r="AG250" s="49">
        <v>40</v>
      </c>
      <c r="AH250" s="49">
        <v>0</v>
      </c>
      <c r="AI250" s="49">
        <v>0</v>
      </c>
      <c r="AJ250" s="49">
        <v>0</v>
      </c>
      <c r="AK250" s="49">
        <v>0</v>
      </c>
      <c r="AL250" s="49">
        <v>0</v>
      </c>
      <c r="AM250" s="49">
        <v>0</v>
      </c>
      <c r="AN250" s="49">
        <v>0</v>
      </c>
      <c r="AO250" s="294"/>
      <c r="AP250" s="330">
        <v>50</v>
      </c>
      <c r="AQ250" s="331">
        <v>0.18</v>
      </c>
      <c r="AR250" s="331">
        <v>0.30499999999999999</v>
      </c>
      <c r="AS250" s="331">
        <v>0.34</v>
      </c>
      <c r="AT250" s="331">
        <v>0.64500000000000002</v>
      </c>
      <c r="AU250" s="294"/>
      <c r="AV250" s="332">
        <v>91</v>
      </c>
      <c r="AW250" s="331">
        <v>0.23100000000000001</v>
      </c>
      <c r="AX250" s="331">
        <v>0.33</v>
      </c>
      <c r="AY250" s="331">
        <v>0.41799999999999998</v>
      </c>
      <c r="AZ250" s="331">
        <v>0.748</v>
      </c>
    </row>
    <row r="251" spans="1:71" s="252" customFormat="1">
      <c r="A251" s="287" t="s">
        <v>1116</v>
      </c>
      <c r="B251" s="152"/>
      <c r="C251" s="152"/>
      <c r="D251" s="152"/>
      <c r="E251" s="152"/>
      <c r="F251" s="152"/>
      <c r="G251" s="152"/>
      <c r="H251" s="152"/>
      <c r="I251" s="152"/>
      <c r="J251" s="152"/>
      <c r="K251" s="152"/>
      <c r="L251" s="152"/>
      <c r="M251" s="152"/>
      <c r="N251" s="152"/>
      <c r="O251" s="152"/>
      <c r="P251" s="152"/>
      <c r="Q251" s="152"/>
      <c r="R251" s="152"/>
      <c r="S251" s="153"/>
      <c r="T251" s="153"/>
      <c r="U251" s="153"/>
      <c r="V251" s="153"/>
      <c r="W251" s="244"/>
      <c r="X251" s="152"/>
      <c r="Y251" s="152"/>
      <c r="Z251" s="152"/>
      <c r="AA251" s="152"/>
      <c r="AB251" s="152"/>
      <c r="AC251" s="152"/>
      <c r="AD251" s="244"/>
      <c r="AE251" s="245"/>
      <c r="AF251" s="152"/>
      <c r="AG251" s="152"/>
      <c r="AH251" s="152"/>
      <c r="AI251" s="152"/>
      <c r="AJ251" s="155"/>
      <c r="AK251" s="152"/>
      <c r="AL251" s="152"/>
      <c r="AM251" s="152"/>
      <c r="AN251" s="152"/>
      <c r="AO251" s="245"/>
      <c r="AP251" s="49"/>
      <c r="AQ251" s="49"/>
      <c r="AR251" s="49"/>
      <c r="AS251" s="49"/>
      <c r="AT251" s="49"/>
      <c r="AU251" s="290"/>
      <c r="AV251" s="49"/>
      <c r="AW251" s="84"/>
      <c r="AX251" s="84"/>
      <c r="AY251" s="292"/>
      <c r="AZ251" s="292"/>
      <c r="BA251" s="153"/>
      <c r="BB251" s="154"/>
      <c r="BC251" s="153"/>
      <c r="BD251" s="153"/>
      <c r="BE251" s="153"/>
    </row>
    <row r="252" spans="1:71" s="50" customFormat="1" ht="15.75" thickBot="1">
      <c r="A252" s="50" t="s">
        <v>736</v>
      </c>
      <c r="B252" s="50" t="s">
        <v>1470</v>
      </c>
      <c r="C252" s="49">
        <v>25</v>
      </c>
      <c r="D252" s="50" t="s">
        <v>70</v>
      </c>
      <c r="E252" s="50" t="s">
        <v>43</v>
      </c>
      <c r="F252" s="49" t="s">
        <v>35</v>
      </c>
      <c r="G252" s="49">
        <v>102</v>
      </c>
      <c r="H252" s="49">
        <v>323</v>
      </c>
      <c r="I252" s="49">
        <v>273</v>
      </c>
      <c r="J252" s="292">
        <v>0.21199999999999999</v>
      </c>
      <c r="K252" s="292">
        <v>0.33100000000000002</v>
      </c>
      <c r="L252" s="292">
        <v>0.40699999999999997</v>
      </c>
      <c r="M252" s="292">
        <v>0.73799999999999999</v>
      </c>
      <c r="N252" s="49">
        <v>44</v>
      </c>
      <c r="O252" s="49">
        <v>58</v>
      </c>
      <c r="P252" s="49">
        <v>20</v>
      </c>
      <c r="Q252" s="49">
        <v>0</v>
      </c>
      <c r="R252" s="49">
        <v>11</v>
      </c>
      <c r="S252" s="49">
        <v>35</v>
      </c>
      <c r="T252" s="49">
        <v>4</v>
      </c>
      <c r="U252" s="49">
        <v>3</v>
      </c>
      <c r="V252" s="49">
        <v>39</v>
      </c>
      <c r="W252" s="49">
        <v>68</v>
      </c>
      <c r="X252" s="49">
        <v>95</v>
      </c>
      <c r="Y252" s="49">
        <v>111</v>
      </c>
      <c r="Z252" s="49">
        <v>7</v>
      </c>
      <c r="AA252" s="49">
        <v>10</v>
      </c>
      <c r="AB252" s="49">
        <v>0</v>
      </c>
      <c r="AC252" s="49">
        <v>1</v>
      </c>
      <c r="AD252" s="49">
        <v>1</v>
      </c>
      <c r="AE252" s="293" t="s">
        <v>1471</v>
      </c>
      <c r="AF252" s="294"/>
      <c r="AG252" s="49">
        <v>0</v>
      </c>
      <c r="AH252" s="49">
        <v>0</v>
      </c>
      <c r="AI252" s="49">
        <v>0</v>
      </c>
      <c r="AJ252" s="49">
        <v>0</v>
      </c>
      <c r="AK252" s="49">
        <v>0</v>
      </c>
      <c r="AL252" s="49">
        <v>4</v>
      </c>
      <c r="AM252" s="49">
        <v>92</v>
      </c>
      <c r="AN252" s="49">
        <v>0</v>
      </c>
      <c r="AO252" s="294"/>
      <c r="AP252" s="330">
        <v>49</v>
      </c>
      <c r="AQ252" s="331">
        <v>0.20399999999999999</v>
      </c>
      <c r="AR252" s="331">
        <v>0.29099999999999998</v>
      </c>
      <c r="AS252" s="331">
        <v>0.30599999999999999</v>
      </c>
      <c r="AT252" s="331">
        <v>0.59699999999999998</v>
      </c>
      <c r="AU252" s="294"/>
      <c r="AV252" s="332">
        <v>224</v>
      </c>
      <c r="AW252" s="331">
        <v>0.214</v>
      </c>
      <c r="AX252" s="331">
        <v>0.34</v>
      </c>
      <c r="AY252" s="331">
        <v>0.42899999999999999</v>
      </c>
      <c r="AZ252" s="331">
        <v>0.76800000000000002</v>
      </c>
    </row>
    <row r="253" spans="1:71" s="50" customFormat="1" ht="15.75" thickBot="1">
      <c r="A253" s="50" t="s">
        <v>185</v>
      </c>
      <c r="B253" s="50" t="s">
        <v>1472</v>
      </c>
      <c r="C253" s="49">
        <v>29</v>
      </c>
      <c r="D253" s="50" t="s">
        <v>65</v>
      </c>
      <c r="E253" s="50" t="s">
        <v>34</v>
      </c>
      <c r="F253" s="49" t="s">
        <v>10</v>
      </c>
      <c r="G253" s="49">
        <v>64</v>
      </c>
      <c r="H253" s="49">
        <v>224</v>
      </c>
      <c r="I253" s="49">
        <v>208</v>
      </c>
      <c r="J253" s="292">
        <v>0.26</v>
      </c>
      <c r="K253" s="292">
        <v>0.28999999999999998</v>
      </c>
      <c r="L253" s="292">
        <v>0.44700000000000001</v>
      </c>
      <c r="M253" s="292">
        <v>0.73699999999999999</v>
      </c>
      <c r="N253" s="49">
        <v>19</v>
      </c>
      <c r="O253" s="49">
        <v>54</v>
      </c>
      <c r="P253" s="49">
        <v>6</v>
      </c>
      <c r="Q253" s="49">
        <v>0</v>
      </c>
      <c r="R253" s="49">
        <v>11</v>
      </c>
      <c r="S253" s="49">
        <v>35</v>
      </c>
      <c r="T253" s="49">
        <v>0</v>
      </c>
      <c r="U253" s="49">
        <v>0</v>
      </c>
      <c r="V253" s="49">
        <v>10</v>
      </c>
      <c r="W253" s="49">
        <v>36</v>
      </c>
      <c r="X253" s="49">
        <v>98</v>
      </c>
      <c r="Y253" s="49">
        <v>93</v>
      </c>
      <c r="Z253" s="49">
        <v>11</v>
      </c>
      <c r="AA253" s="49">
        <v>0</v>
      </c>
      <c r="AB253" s="49">
        <v>0</v>
      </c>
      <c r="AC253" s="49">
        <v>3</v>
      </c>
      <c r="AD253" s="49">
        <v>2</v>
      </c>
      <c r="AE253" s="293" t="s">
        <v>902</v>
      </c>
      <c r="AF253" s="294"/>
      <c r="AG253" s="49">
        <v>62</v>
      </c>
      <c r="AH253" s="49">
        <v>0</v>
      </c>
      <c r="AI253" s="49">
        <v>0</v>
      </c>
      <c r="AJ253" s="49">
        <v>0</v>
      </c>
      <c r="AK253" s="49">
        <v>0</v>
      </c>
      <c r="AL253" s="49">
        <v>0</v>
      </c>
      <c r="AM253" s="49">
        <v>0</v>
      </c>
      <c r="AN253" s="49">
        <v>0</v>
      </c>
      <c r="AO253" s="294"/>
      <c r="AP253" s="330">
        <v>58</v>
      </c>
      <c r="AQ253" s="331">
        <v>0.31</v>
      </c>
      <c r="AR253" s="331">
        <v>0.34399999999999997</v>
      </c>
      <c r="AS253" s="331">
        <v>0.46600000000000003</v>
      </c>
      <c r="AT253" s="331">
        <v>0.80900000000000005</v>
      </c>
      <c r="AU253" s="294"/>
      <c r="AV253" s="332">
        <v>150</v>
      </c>
      <c r="AW253" s="331">
        <v>0.24</v>
      </c>
      <c r="AX253" s="331">
        <v>0.26800000000000002</v>
      </c>
      <c r="AY253" s="331">
        <v>0.44</v>
      </c>
      <c r="AZ253" s="331">
        <v>0.70799999999999996</v>
      </c>
    </row>
    <row r="254" spans="1:71" s="50" customFormat="1" ht="15.75" thickBot="1">
      <c r="A254" s="50" t="s">
        <v>750</v>
      </c>
      <c r="B254" s="50" t="s">
        <v>1475</v>
      </c>
      <c r="C254" s="49">
        <v>25</v>
      </c>
      <c r="D254" s="50" t="s">
        <v>55</v>
      </c>
      <c r="E254" s="50" t="s">
        <v>34</v>
      </c>
      <c r="F254" s="49" t="s">
        <v>37</v>
      </c>
      <c r="G254" s="49">
        <v>6</v>
      </c>
      <c r="H254" s="49">
        <v>7</v>
      </c>
      <c r="I254" s="49">
        <v>5</v>
      </c>
      <c r="J254" s="292">
        <v>0.2</v>
      </c>
      <c r="K254" s="292">
        <v>0.42899999999999999</v>
      </c>
      <c r="L254" s="292">
        <v>0.2</v>
      </c>
      <c r="M254" s="292">
        <v>0.629</v>
      </c>
      <c r="N254" s="49">
        <v>1</v>
      </c>
      <c r="O254" s="49">
        <v>1</v>
      </c>
      <c r="P254" s="49">
        <v>0</v>
      </c>
      <c r="Q254" s="49">
        <v>0</v>
      </c>
      <c r="R254" s="49">
        <v>0</v>
      </c>
      <c r="S254" s="49">
        <v>0</v>
      </c>
      <c r="T254" s="49">
        <v>0</v>
      </c>
      <c r="U254" s="49">
        <v>0</v>
      </c>
      <c r="V254" s="49">
        <v>2</v>
      </c>
      <c r="W254" s="49">
        <v>3</v>
      </c>
      <c r="X254" s="49">
        <v>75</v>
      </c>
      <c r="Y254" s="49">
        <v>1</v>
      </c>
      <c r="Z254" s="49">
        <v>0</v>
      </c>
      <c r="AA254" s="49">
        <v>0</v>
      </c>
      <c r="AB254" s="49">
        <v>0</v>
      </c>
      <c r="AC254" s="49">
        <v>0</v>
      </c>
      <c r="AD254" s="49">
        <v>0</v>
      </c>
      <c r="AE254" s="293" t="s">
        <v>1455</v>
      </c>
      <c r="AF254" s="294"/>
      <c r="AG254" s="49">
        <v>4</v>
      </c>
      <c r="AH254" s="49">
        <v>0</v>
      </c>
      <c r="AI254" s="49">
        <v>0</v>
      </c>
      <c r="AJ254" s="49">
        <v>0</v>
      </c>
      <c r="AK254" s="49">
        <v>0</v>
      </c>
      <c r="AL254" s="49">
        <v>0</v>
      </c>
      <c r="AM254" s="49">
        <v>0</v>
      </c>
      <c r="AN254" s="49">
        <v>0</v>
      </c>
      <c r="AO254" s="294"/>
      <c r="AP254" s="330">
        <v>0</v>
      </c>
      <c r="AQ254" s="340">
        <v>0</v>
      </c>
      <c r="AR254" s="340">
        <v>0</v>
      </c>
      <c r="AS254" s="340">
        <v>0</v>
      </c>
      <c r="AT254" s="340">
        <v>0</v>
      </c>
      <c r="AU254" s="294"/>
      <c r="AV254" s="332">
        <v>5</v>
      </c>
      <c r="AW254" s="331">
        <v>0.2</v>
      </c>
      <c r="AX254" s="331">
        <v>0.42899999999999999</v>
      </c>
      <c r="AY254" s="331">
        <v>0.2</v>
      </c>
      <c r="AZ254" s="331">
        <v>0.629</v>
      </c>
    </row>
    <row r="255" spans="1:71" s="50" customFormat="1" ht="15.75" thickBot="1">
      <c r="A255" s="50" t="s">
        <v>670</v>
      </c>
      <c r="B255" s="50" t="s">
        <v>1476</v>
      </c>
      <c r="C255" s="49">
        <v>26</v>
      </c>
      <c r="D255" s="50" t="s">
        <v>55</v>
      </c>
      <c r="E255" s="50" t="s">
        <v>34</v>
      </c>
      <c r="F255" s="49" t="s">
        <v>10</v>
      </c>
      <c r="G255" s="49">
        <v>99</v>
      </c>
      <c r="H255" s="49">
        <v>345</v>
      </c>
      <c r="I255" s="49">
        <v>324</v>
      </c>
      <c r="J255" s="292">
        <v>0.28999999999999998</v>
      </c>
      <c r="K255" s="292">
        <v>0.33</v>
      </c>
      <c r="L255" s="292">
        <v>0.40400000000000003</v>
      </c>
      <c r="M255" s="292">
        <v>0.73499999999999999</v>
      </c>
      <c r="N255" s="49">
        <v>43</v>
      </c>
      <c r="O255" s="49">
        <v>94</v>
      </c>
      <c r="P255" s="49">
        <v>18</v>
      </c>
      <c r="Q255" s="49">
        <v>2</v>
      </c>
      <c r="R255" s="49">
        <v>5</v>
      </c>
      <c r="S255" s="49">
        <v>32</v>
      </c>
      <c r="T255" s="49">
        <v>7</v>
      </c>
      <c r="U255" s="49">
        <v>2</v>
      </c>
      <c r="V255" s="49">
        <v>17</v>
      </c>
      <c r="W255" s="49">
        <v>64</v>
      </c>
      <c r="X255" s="49">
        <v>92</v>
      </c>
      <c r="Y255" s="49">
        <v>131</v>
      </c>
      <c r="Z255" s="49">
        <v>14</v>
      </c>
      <c r="AA255" s="49">
        <v>3</v>
      </c>
      <c r="AB255" s="49">
        <v>0</v>
      </c>
      <c r="AC255" s="49">
        <v>1</v>
      </c>
      <c r="AD255" s="49">
        <v>0</v>
      </c>
      <c r="AE255" s="293" t="s">
        <v>1477</v>
      </c>
      <c r="AF255" s="294"/>
      <c r="AG255" s="49">
        <v>95</v>
      </c>
      <c r="AH255" s="49">
        <v>0</v>
      </c>
      <c r="AI255" s="49">
        <v>0</v>
      </c>
      <c r="AJ255" s="49">
        <v>2</v>
      </c>
      <c r="AK255" s="49">
        <v>0</v>
      </c>
      <c r="AL255" s="49">
        <v>0</v>
      </c>
      <c r="AM255" s="49">
        <v>0</v>
      </c>
      <c r="AN255" s="49">
        <v>0</v>
      </c>
      <c r="AO255" s="294"/>
      <c r="AP255" s="330">
        <v>54</v>
      </c>
      <c r="AQ255" s="331">
        <v>0.27800000000000002</v>
      </c>
      <c r="AR255" s="331">
        <v>0.30399999999999999</v>
      </c>
      <c r="AS255" s="331">
        <v>0.44400000000000001</v>
      </c>
      <c r="AT255" s="331">
        <v>0.748</v>
      </c>
      <c r="AU255" s="294"/>
      <c r="AV255" s="337">
        <v>270</v>
      </c>
      <c r="AW255" s="338">
        <v>0.29299999999999998</v>
      </c>
      <c r="AX255" s="338">
        <v>0.33600000000000002</v>
      </c>
      <c r="AY255" s="338">
        <v>0.39600000000000002</v>
      </c>
      <c r="AZ255" s="338">
        <v>0.73199999999999998</v>
      </c>
    </row>
    <row r="256" spans="1:71" s="132" customFormat="1" ht="15" customHeight="1">
      <c r="A256" s="230"/>
      <c r="B256" s="234"/>
      <c r="C256" s="241"/>
      <c r="D256" s="234"/>
      <c r="E256" s="234"/>
      <c r="F256" s="241"/>
      <c r="G256" s="241"/>
      <c r="H256" s="241"/>
      <c r="I256" s="241"/>
      <c r="J256" s="241"/>
      <c r="K256" s="241"/>
      <c r="L256" s="241"/>
      <c r="M256" s="241"/>
      <c r="N256" s="241"/>
      <c r="O256" s="241"/>
      <c r="P256" s="241"/>
      <c r="Q256" s="241"/>
      <c r="R256" s="241"/>
      <c r="S256" s="167"/>
      <c r="T256" s="167"/>
      <c r="U256" s="167"/>
      <c r="V256" s="167"/>
      <c r="W256" s="241"/>
      <c r="X256" s="241"/>
      <c r="Y256" s="241"/>
      <c r="Z256" s="241"/>
      <c r="AA256" s="241"/>
      <c r="AB256" s="241"/>
      <c r="AC256" s="241"/>
      <c r="AD256" s="164"/>
      <c r="AE256" s="164"/>
      <c r="AF256" s="241"/>
      <c r="AG256" s="241"/>
      <c r="AH256" s="241"/>
      <c r="AI256" s="241"/>
      <c r="AJ256" s="164"/>
      <c r="AK256" s="241"/>
      <c r="AL256" s="241"/>
      <c r="AM256" s="241"/>
      <c r="AN256" s="241"/>
      <c r="AO256" s="164"/>
      <c r="AP256" s="329"/>
      <c r="AQ256" s="329"/>
      <c r="AR256" s="329"/>
      <c r="AS256" s="339"/>
      <c r="AT256" s="328"/>
      <c r="AU256" s="329"/>
      <c r="AV256" s="329"/>
      <c r="AW256" s="339"/>
      <c r="AX256" s="339"/>
      <c r="AY256" s="336"/>
      <c r="AZ256" s="336"/>
      <c r="BA256" s="166"/>
      <c r="BB256" s="104"/>
      <c r="BC256" s="171"/>
      <c r="BD256" s="171"/>
      <c r="BE256" s="171"/>
      <c r="BF256" s="169"/>
      <c r="BG256" s="169"/>
      <c r="BH256" s="165"/>
      <c r="BI256" s="169"/>
      <c r="BJ256" s="169"/>
      <c r="BK256" s="169"/>
      <c r="BL256" s="169"/>
    </row>
    <row r="257" spans="1:64" ht="15" customHeight="1">
      <c r="A257" s="110" t="s">
        <v>459</v>
      </c>
      <c r="B257" s="142"/>
      <c r="C257" s="142"/>
      <c r="D257" s="142"/>
      <c r="E257" s="171"/>
      <c r="F257" s="171"/>
      <c r="G257" s="171"/>
      <c r="H257" s="171"/>
      <c r="I257" s="171"/>
      <c r="J257" s="171"/>
      <c r="K257" s="171"/>
      <c r="L257" s="171"/>
      <c r="M257" s="171"/>
      <c r="N257" s="171"/>
      <c r="O257" s="171"/>
      <c r="P257" s="171"/>
      <c r="Q257" s="171"/>
      <c r="R257" s="171"/>
      <c r="S257" s="171"/>
      <c r="T257" s="171"/>
      <c r="U257" s="171"/>
      <c r="V257" s="171"/>
      <c r="W257" s="171"/>
      <c r="X257" s="171"/>
      <c r="Y257" s="171"/>
      <c r="Z257" s="171"/>
      <c r="AA257" s="171"/>
      <c r="AB257" s="171"/>
      <c r="AC257" s="171"/>
      <c r="AD257" s="170"/>
      <c r="AE257" s="170"/>
      <c r="AF257" s="171"/>
      <c r="AG257" s="171"/>
      <c r="AH257" s="171"/>
      <c r="AI257" s="171"/>
      <c r="AJ257" s="170"/>
      <c r="AK257" s="171"/>
      <c r="AL257" s="171"/>
      <c r="AM257" s="171"/>
      <c r="AN257" s="171"/>
      <c r="AO257" s="170"/>
      <c r="AP257" s="49"/>
      <c r="AQ257" s="49"/>
      <c r="AR257" s="49"/>
      <c r="AS257" s="49"/>
      <c r="AT257" s="84"/>
      <c r="AU257" s="49"/>
      <c r="AV257" s="49"/>
      <c r="AW257" s="84"/>
      <c r="AX257" s="84"/>
      <c r="AY257" s="49"/>
      <c r="AZ257" s="49"/>
      <c r="BA257" s="171"/>
      <c r="BC257" s="171"/>
      <c r="BD257" s="171"/>
      <c r="BE257" s="171"/>
      <c r="BF257" s="107"/>
      <c r="BG257" s="107"/>
      <c r="BH257" s="165"/>
      <c r="BI257" s="107"/>
      <c r="BJ257" s="107"/>
      <c r="BK257" s="107"/>
      <c r="BL257" s="107"/>
    </row>
    <row r="258" spans="1:64" s="50" customFormat="1" ht="15.75" thickBot="1">
      <c r="A258" s="50" t="s">
        <v>1122</v>
      </c>
      <c r="B258" s="50" t="s">
        <v>1478</v>
      </c>
      <c r="C258" s="49">
        <v>25</v>
      </c>
      <c r="D258" s="50" t="s">
        <v>137</v>
      </c>
      <c r="E258" s="50" t="s">
        <v>34</v>
      </c>
      <c r="F258" s="49" t="s">
        <v>10</v>
      </c>
      <c r="G258" s="49">
        <v>20</v>
      </c>
      <c r="H258" s="49">
        <v>46</v>
      </c>
      <c r="I258" s="49">
        <v>40</v>
      </c>
      <c r="J258" s="292">
        <v>0.22500000000000001</v>
      </c>
      <c r="K258" s="292">
        <v>0.28299999999999997</v>
      </c>
      <c r="L258" s="292">
        <v>0.42499999999999999</v>
      </c>
      <c r="M258" s="292">
        <v>0.70799999999999996</v>
      </c>
      <c r="N258" s="49">
        <v>4</v>
      </c>
      <c r="O258" s="49">
        <v>9</v>
      </c>
      <c r="P258" s="49">
        <v>2</v>
      </c>
      <c r="Q258" s="49">
        <v>0</v>
      </c>
      <c r="R258" s="49">
        <v>2</v>
      </c>
      <c r="S258" s="49">
        <v>8</v>
      </c>
      <c r="T258" s="49">
        <v>0</v>
      </c>
      <c r="U258" s="49">
        <v>0</v>
      </c>
      <c r="V258" s="49">
        <v>4</v>
      </c>
      <c r="W258" s="49">
        <v>17</v>
      </c>
      <c r="X258" s="49">
        <v>83</v>
      </c>
      <c r="Y258" s="49">
        <v>17</v>
      </c>
      <c r="Z258" s="49">
        <v>1</v>
      </c>
      <c r="AA258" s="49">
        <v>0</v>
      </c>
      <c r="AB258" s="49">
        <v>0</v>
      </c>
      <c r="AC258" s="49">
        <v>2</v>
      </c>
      <c r="AD258" s="49">
        <v>0</v>
      </c>
      <c r="AE258" s="293" t="s">
        <v>1479</v>
      </c>
      <c r="AF258" s="294"/>
      <c r="AG258" s="49">
        <v>0</v>
      </c>
      <c r="AH258" s="49">
        <v>8</v>
      </c>
      <c r="AI258" s="49">
        <v>0</v>
      </c>
      <c r="AJ258" s="49">
        <v>0</v>
      </c>
      <c r="AK258" s="49">
        <v>0</v>
      </c>
      <c r="AL258" s="49">
        <v>0</v>
      </c>
      <c r="AM258" s="49">
        <v>0</v>
      </c>
      <c r="AN258" s="49">
        <v>7</v>
      </c>
      <c r="AO258" s="294"/>
      <c r="AP258" s="330">
        <v>13</v>
      </c>
      <c r="AQ258" s="331">
        <v>0.38500000000000001</v>
      </c>
      <c r="AR258" s="331">
        <v>0.41199999999999998</v>
      </c>
      <c r="AS258" s="331">
        <v>0.84599999999999997</v>
      </c>
      <c r="AT258" s="331">
        <v>1.258</v>
      </c>
      <c r="AU258" s="294"/>
      <c r="AV258" s="332">
        <v>27</v>
      </c>
      <c r="AW258" s="331">
        <v>0.14799999999999999</v>
      </c>
      <c r="AX258" s="331">
        <v>0.20699999999999999</v>
      </c>
      <c r="AY258" s="331">
        <v>0.222</v>
      </c>
      <c r="AZ258" s="331">
        <v>0.42899999999999999</v>
      </c>
    </row>
    <row r="259" spans="1:64" s="50" customFormat="1" ht="15.75" thickBot="1">
      <c r="A259" s="50" t="s">
        <v>765</v>
      </c>
      <c r="B259" s="50" t="s">
        <v>1480</v>
      </c>
      <c r="C259" s="49">
        <v>27</v>
      </c>
      <c r="D259" s="50" t="s">
        <v>53</v>
      </c>
      <c r="E259" s="50" t="s">
        <v>34</v>
      </c>
      <c r="F259" s="49" t="s">
        <v>10</v>
      </c>
      <c r="G259" s="49">
        <v>137</v>
      </c>
      <c r="H259" s="49">
        <v>575</v>
      </c>
      <c r="I259" s="49">
        <v>533</v>
      </c>
      <c r="J259" s="292">
        <v>0.27800000000000002</v>
      </c>
      <c r="K259" s="292">
        <v>0.32800000000000001</v>
      </c>
      <c r="L259" s="292">
        <v>0.45400000000000001</v>
      </c>
      <c r="M259" s="292">
        <v>0.78200000000000003</v>
      </c>
      <c r="N259" s="49">
        <v>67</v>
      </c>
      <c r="O259" s="49">
        <v>148</v>
      </c>
      <c r="P259" s="49">
        <v>18</v>
      </c>
      <c r="Q259" s="49">
        <v>5</v>
      </c>
      <c r="R259" s="49">
        <v>22</v>
      </c>
      <c r="S259" s="49">
        <v>62</v>
      </c>
      <c r="T259" s="49">
        <v>6</v>
      </c>
      <c r="U259" s="49">
        <v>5</v>
      </c>
      <c r="V259" s="49">
        <v>36</v>
      </c>
      <c r="W259" s="49">
        <v>167</v>
      </c>
      <c r="X259" s="49">
        <v>111</v>
      </c>
      <c r="Y259" s="49">
        <v>242</v>
      </c>
      <c r="Z259" s="49">
        <v>10</v>
      </c>
      <c r="AA259" s="49">
        <v>4</v>
      </c>
      <c r="AB259" s="49">
        <v>1</v>
      </c>
      <c r="AC259" s="49">
        <v>1</v>
      </c>
      <c r="AD259" s="49">
        <v>0</v>
      </c>
      <c r="AE259" s="293" t="s">
        <v>1481</v>
      </c>
      <c r="AF259" s="294"/>
      <c r="AG259" s="49">
        <v>0</v>
      </c>
      <c r="AH259" s="49">
        <v>0</v>
      </c>
      <c r="AI259" s="49">
        <v>17</v>
      </c>
      <c r="AJ259" s="49">
        <v>1</v>
      </c>
      <c r="AK259" s="49">
        <v>119</v>
      </c>
      <c r="AL259" s="49">
        <v>0</v>
      </c>
      <c r="AM259" s="49">
        <v>0</v>
      </c>
      <c r="AN259" s="49">
        <v>0</v>
      </c>
      <c r="AO259" s="294"/>
      <c r="AP259" s="330">
        <v>136</v>
      </c>
      <c r="AQ259" s="331">
        <v>0.25700000000000001</v>
      </c>
      <c r="AR259" s="331">
        <v>0.32700000000000001</v>
      </c>
      <c r="AS259" s="331">
        <v>0.434</v>
      </c>
      <c r="AT259" s="331">
        <v>0.76</v>
      </c>
      <c r="AU259" s="294"/>
      <c r="AV259" s="332">
        <v>397</v>
      </c>
      <c r="AW259" s="331">
        <v>0.28499999999999998</v>
      </c>
      <c r="AX259" s="331">
        <v>0.32800000000000001</v>
      </c>
      <c r="AY259" s="331">
        <v>0.46100000000000002</v>
      </c>
      <c r="AZ259" s="331">
        <v>0.78900000000000003</v>
      </c>
    </row>
    <row r="260" spans="1:64" s="50" customFormat="1" ht="15.75" thickBot="1">
      <c r="A260" s="50" t="s">
        <v>1125</v>
      </c>
      <c r="B260" s="50" t="s">
        <v>1482</v>
      </c>
      <c r="C260" s="49">
        <v>25</v>
      </c>
      <c r="D260" s="50" t="s">
        <v>69</v>
      </c>
      <c r="E260" s="50" t="s">
        <v>43</v>
      </c>
      <c r="F260" s="49" t="s">
        <v>37</v>
      </c>
      <c r="G260" s="49">
        <v>124</v>
      </c>
      <c r="H260" s="49">
        <v>365</v>
      </c>
      <c r="I260" s="49">
        <v>332</v>
      </c>
      <c r="J260" s="292">
        <v>0.27100000000000002</v>
      </c>
      <c r="K260" s="292">
        <v>0.31900000000000001</v>
      </c>
      <c r="L260" s="292">
        <v>0.37</v>
      </c>
      <c r="M260" s="292">
        <v>0.69</v>
      </c>
      <c r="N260" s="49">
        <v>47</v>
      </c>
      <c r="O260" s="49">
        <v>90</v>
      </c>
      <c r="P260" s="49">
        <v>10</v>
      </c>
      <c r="Q260" s="49">
        <v>4</v>
      </c>
      <c r="R260" s="49">
        <v>5</v>
      </c>
      <c r="S260" s="49">
        <v>21</v>
      </c>
      <c r="T260" s="49">
        <v>10</v>
      </c>
      <c r="U260" s="49">
        <v>1</v>
      </c>
      <c r="V260" s="49">
        <v>24</v>
      </c>
      <c r="W260" s="49">
        <v>74</v>
      </c>
      <c r="X260" s="49">
        <v>78</v>
      </c>
      <c r="Y260" s="49">
        <v>123</v>
      </c>
      <c r="Z260" s="49">
        <v>7</v>
      </c>
      <c r="AA260" s="49">
        <v>1</v>
      </c>
      <c r="AB260" s="49">
        <v>5</v>
      </c>
      <c r="AC260" s="49">
        <v>3</v>
      </c>
      <c r="AD260" s="49">
        <v>6</v>
      </c>
      <c r="AE260" s="293" t="s">
        <v>1483</v>
      </c>
      <c r="AF260" s="294"/>
      <c r="AG260" s="49">
        <v>0</v>
      </c>
      <c r="AH260" s="49">
        <v>0</v>
      </c>
      <c r="AI260" s="49">
        <v>25</v>
      </c>
      <c r="AJ260" s="49">
        <v>6</v>
      </c>
      <c r="AK260" s="49">
        <v>57</v>
      </c>
      <c r="AL260" s="49">
        <v>2</v>
      </c>
      <c r="AM260" s="49">
        <v>1</v>
      </c>
      <c r="AN260" s="49">
        <v>3</v>
      </c>
      <c r="AO260" s="294"/>
      <c r="AP260" s="330">
        <v>84</v>
      </c>
      <c r="AQ260" s="331">
        <v>0.31</v>
      </c>
      <c r="AR260" s="331">
        <v>0.34799999999999998</v>
      </c>
      <c r="AS260" s="331">
        <v>0.5</v>
      </c>
      <c r="AT260" s="331">
        <v>0.84799999999999998</v>
      </c>
      <c r="AU260" s="294"/>
      <c r="AV260" s="332">
        <v>248</v>
      </c>
      <c r="AW260" s="331">
        <v>0.25800000000000001</v>
      </c>
      <c r="AX260" s="331">
        <v>0.31</v>
      </c>
      <c r="AY260" s="331">
        <v>0.32700000000000001</v>
      </c>
      <c r="AZ260" s="331">
        <v>0.63700000000000001</v>
      </c>
    </row>
    <row r="261" spans="1:64" s="50" customFormat="1" ht="15.75" thickBot="1">
      <c r="A261" s="50" t="s">
        <v>710</v>
      </c>
      <c r="B261" s="50" t="s">
        <v>1485</v>
      </c>
      <c r="C261" s="49">
        <v>31</v>
      </c>
      <c r="D261" s="50" t="s">
        <v>84</v>
      </c>
      <c r="E261" s="50" t="s">
        <v>34</v>
      </c>
      <c r="F261" s="49" t="s">
        <v>10</v>
      </c>
      <c r="G261" s="49">
        <v>70</v>
      </c>
      <c r="H261" s="49">
        <v>192</v>
      </c>
      <c r="I261" s="49">
        <v>165</v>
      </c>
      <c r="J261" s="292">
        <v>0.23599999999999999</v>
      </c>
      <c r="K261" s="292">
        <v>0.32600000000000001</v>
      </c>
      <c r="L261" s="292">
        <v>0.32700000000000001</v>
      </c>
      <c r="M261" s="292">
        <v>0.65400000000000003</v>
      </c>
      <c r="N261" s="49">
        <v>23</v>
      </c>
      <c r="O261" s="49">
        <v>39</v>
      </c>
      <c r="P261" s="49">
        <v>7</v>
      </c>
      <c r="Q261" s="49">
        <v>1</v>
      </c>
      <c r="R261" s="49">
        <v>2</v>
      </c>
      <c r="S261" s="49">
        <v>20</v>
      </c>
      <c r="T261" s="49">
        <v>2</v>
      </c>
      <c r="U261" s="49">
        <v>0</v>
      </c>
      <c r="V261" s="49">
        <v>15</v>
      </c>
      <c r="W261" s="49">
        <v>43</v>
      </c>
      <c r="X261" s="49">
        <v>72</v>
      </c>
      <c r="Y261" s="49">
        <v>54</v>
      </c>
      <c r="Z261" s="49">
        <v>4</v>
      </c>
      <c r="AA261" s="49">
        <v>8</v>
      </c>
      <c r="AB261" s="49">
        <v>2</v>
      </c>
      <c r="AC261" s="49">
        <v>2</v>
      </c>
      <c r="AD261" s="49">
        <v>0</v>
      </c>
      <c r="AE261" s="293" t="s">
        <v>883</v>
      </c>
      <c r="AF261" s="294"/>
      <c r="AG261" s="49">
        <v>0</v>
      </c>
      <c r="AH261" s="49">
        <v>0</v>
      </c>
      <c r="AI261" s="49">
        <v>0</v>
      </c>
      <c r="AJ261" s="49">
        <v>0</v>
      </c>
      <c r="AK261" s="49">
        <v>0</v>
      </c>
      <c r="AL261" s="49">
        <v>33</v>
      </c>
      <c r="AM261" s="49">
        <v>0</v>
      </c>
      <c r="AN261" s="49">
        <v>37</v>
      </c>
      <c r="AO261" s="294"/>
      <c r="AP261" s="330">
        <v>111</v>
      </c>
      <c r="AQ261" s="331">
        <v>0.252</v>
      </c>
      <c r="AR261" s="331">
        <v>0.33100000000000002</v>
      </c>
      <c r="AS261" s="331">
        <v>0.36</v>
      </c>
      <c r="AT261" s="331">
        <v>0.69099999999999995</v>
      </c>
      <c r="AU261" s="294"/>
      <c r="AV261" s="332">
        <v>54</v>
      </c>
      <c r="AW261" s="331">
        <v>0.20399999999999999</v>
      </c>
      <c r="AX261" s="331">
        <v>0.317</v>
      </c>
      <c r="AY261" s="331">
        <v>0.25900000000000001</v>
      </c>
      <c r="AZ261" s="331">
        <v>0.57699999999999996</v>
      </c>
    </row>
    <row r="262" spans="1:64" s="50" customFormat="1" ht="15.75" thickBot="1">
      <c r="A262" s="50" t="s">
        <v>201</v>
      </c>
      <c r="B262" s="50" t="s">
        <v>1486</v>
      </c>
      <c r="C262" s="49">
        <v>28</v>
      </c>
      <c r="D262" s="50" t="s">
        <v>51</v>
      </c>
      <c r="E262" s="50" t="s">
        <v>43</v>
      </c>
      <c r="F262" s="49" t="s">
        <v>10</v>
      </c>
      <c r="G262" s="49">
        <v>125</v>
      </c>
      <c r="H262" s="49">
        <v>481</v>
      </c>
      <c r="I262" s="49">
        <v>426</v>
      </c>
      <c r="J262" s="292">
        <v>0.27200000000000002</v>
      </c>
      <c r="K262" s="292">
        <v>0.34100000000000003</v>
      </c>
      <c r="L262" s="292">
        <v>0.47199999999999998</v>
      </c>
      <c r="M262" s="292">
        <v>0.81299999999999994</v>
      </c>
      <c r="N262" s="49">
        <v>52</v>
      </c>
      <c r="O262" s="49">
        <v>116</v>
      </c>
      <c r="P262" s="49">
        <v>21</v>
      </c>
      <c r="Q262" s="49">
        <v>2</v>
      </c>
      <c r="R262" s="49">
        <v>20</v>
      </c>
      <c r="S262" s="49">
        <v>67</v>
      </c>
      <c r="T262" s="49">
        <v>6</v>
      </c>
      <c r="U262" s="49">
        <v>2</v>
      </c>
      <c r="V262" s="49">
        <v>47</v>
      </c>
      <c r="W262" s="49">
        <v>105</v>
      </c>
      <c r="X262" s="49">
        <v>112</v>
      </c>
      <c r="Y262" s="49">
        <v>201</v>
      </c>
      <c r="Z262" s="49">
        <v>12</v>
      </c>
      <c r="AA262" s="49">
        <v>1</v>
      </c>
      <c r="AB262" s="49">
        <v>0</v>
      </c>
      <c r="AC262" s="49">
        <v>7</v>
      </c>
      <c r="AD262" s="49">
        <v>1</v>
      </c>
      <c r="AE262" s="293" t="s">
        <v>1487</v>
      </c>
      <c r="AF262" s="294"/>
      <c r="AG262" s="49">
        <v>0</v>
      </c>
      <c r="AH262" s="49">
        <v>10</v>
      </c>
      <c r="AI262" s="49">
        <v>5</v>
      </c>
      <c r="AJ262" s="49">
        <v>109</v>
      </c>
      <c r="AK262" s="49">
        <v>0</v>
      </c>
      <c r="AL262" s="49">
        <v>1</v>
      </c>
      <c r="AM262" s="49">
        <v>0</v>
      </c>
      <c r="AN262" s="49">
        <v>0</v>
      </c>
      <c r="AO262" s="294"/>
      <c r="AP262" s="330">
        <v>101</v>
      </c>
      <c r="AQ262" s="331">
        <v>0.32700000000000001</v>
      </c>
      <c r="AR262" s="331">
        <v>0.38100000000000001</v>
      </c>
      <c r="AS262" s="331">
        <v>0.59399999999999997</v>
      </c>
      <c r="AT262" s="331">
        <v>0.97499999999999998</v>
      </c>
      <c r="AU262" s="294"/>
      <c r="AV262" s="332">
        <v>325</v>
      </c>
      <c r="AW262" s="331">
        <v>0.255</v>
      </c>
      <c r="AX262" s="331">
        <v>0.32900000000000001</v>
      </c>
      <c r="AY262" s="331">
        <v>0.434</v>
      </c>
      <c r="AZ262" s="331">
        <v>0.76300000000000001</v>
      </c>
    </row>
    <row r="263" spans="1:64" s="50" customFormat="1" ht="15.75" thickBot="1">
      <c r="A263" s="50" t="s">
        <v>63</v>
      </c>
      <c r="B263" s="50" t="s">
        <v>1488</v>
      </c>
      <c r="C263" s="49">
        <v>27</v>
      </c>
      <c r="D263" s="50" t="s">
        <v>47</v>
      </c>
      <c r="E263" s="50" t="s">
        <v>43</v>
      </c>
      <c r="F263" s="49" t="s">
        <v>37</v>
      </c>
      <c r="G263" s="49">
        <v>128</v>
      </c>
      <c r="H263" s="49">
        <v>577</v>
      </c>
      <c r="I263" s="49">
        <v>511</v>
      </c>
      <c r="J263" s="292">
        <v>0.29399999999999998</v>
      </c>
      <c r="K263" s="292">
        <v>0.373</v>
      </c>
      <c r="L263" s="292">
        <v>0.42099999999999999</v>
      </c>
      <c r="M263" s="292">
        <v>0.79300000000000004</v>
      </c>
      <c r="N263" s="49">
        <v>85</v>
      </c>
      <c r="O263" s="49">
        <v>150</v>
      </c>
      <c r="P263" s="49">
        <v>26</v>
      </c>
      <c r="Q263" s="49">
        <v>6</v>
      </c>
      <c r="R263" s="49">
        <v>9</v>
      </c>
      <c r="S263" s="49">
        <v>34</v>
      </c>
      <c r="T263" s="49">
        <v>15</v>
      </c>
      <c r="U263" s="49">
        <v>5</v>
      </c>
      <c r="V263" s="49">
        <v>61</v>
      </c>
      <c r="W263" s="49">
        <v>104</v>
      </c>
      <c r="X263" s="49">
        <v>112</v>
      </c>
      <c r="Y263" s="49">
        <v>215</v>
      </c>
      <c r="Z263" s="49">
        <v>8</v>
      </c>
      <c r="AA263" s="49">
        <v>4</v>
      </c>
      <c r="AB263" s="49">
        <v>0</v>
      </c>
      <c r="AC263" s="49">
        <v>1</v>
      </c>
      <c r="AD263" s="49">
        <v>1</v>
      </c>
      <c r="AE263" s="293" t="s">
        <v>891</v>
      </c>
      <c r="AF263" s="294"/>
      <c r="AG263" s="49">
        <v>0</v>
      </c>
      <c r="AH263" s="49">
        <v>0</v>
      </c>
      <c r="AI263" s="49">
        <v>127</v>
      </c>
      <c r="AJ263" s="49">
        <v>0</v>
      </c>
      <c r="AK263" s="49">
        <v>1</v>
      </c>
      <c r="AL263" s="49">
        <v>0</v>
      </c>
      <c r="AM263" s="49">
        <v>0</v>
      </c>
      <c r="AN263" s="49">
        <v>0</v>
      </c>
      <c r="AO263" s="294"/>
      <c r="AP263" s="330">
        <v>153</v>
      </c>
      <c r="AQ263" s="331">
        <v>0.28100000000000003</v>
      </c>
      <c r="AR263" s="331">
        <v>0.35299999999999998</v>
      </c>
      <c r="AS263" s="331">
        <v>0.45800000000000002</v>
      </c>
      <c r="AT263" s="331">
        <v>0.81</v>
      </c>
      <c r="AU263" s="294"/>
      <c r="AV263" s="332">
        <v>358</v>
      </c>
      <c r="AW263" s="331">
        <v>0.29899999999999999</v>
      </c>
      <c r="AX263" s="331">
        <v>0.38100000000000001</v>
      </c>
      <c r="AY263" s="331">
        <v>0.40500000000000003</v>
      </c>
      <c r="AZ263" s="331">
        <v>0.78600000000000003</v>
      </c>
    </row>
    <row r="264" spans="1:64" s="50" customFormat="1" ht="15.75" thickBot="1">
      <c r="A264" s="50" t="s">
        <v>92</v>
      </c>
      <c r="B264" s="50" t="s">
        <v>1555</v>
      </c>
      <c r="C264" s="49">
        <v>31</v>
      </c>
      <c r="D264" s="50" t="s">
        <v>62</v>
      </c>
      <c r="E264" s="50" t="s">
        <v>34</v>
      </c>
      <c r="F264" s="49" t="s">
        <v>10</v>
      </c>
      <c r="G264" s="49">
        <v>147</v>
      </c>
      <c r="H264" s="49">
        <v>635</v>
      </c>
      <c r="I264" s="49">
        <v>597</v>
      </c>
      <c r="J264" s="292">
        <v>0.28499999999999998</v>
      </c>
      <c r="K264" s="292">
        <v>0.32200000000000001</v>
      </c>
      <c r="L264" s="292">
        <v>0.46600000000000003</v>
      </c>
      <c r="M264" s="292">
        <v>0.78700000000000003</v>
      </c>
      <c r="N264" s="49">
        <v>82</v>
      </c>
      <c r="O264" s="49">
        <v>170</v>
      </c>
      <c r="P264" s="49">
        <v>28</v>
      </c>
      <c r="Q264" s="49">
        <v>1</v>
      </c>
      <c r="R264" s="49">
        <v>26</v>
      </c>
      <c r="S264" s="49">
        <v>73</v>
      </c>
      <c r="T264" s="49">
        <v>2</v>
      </c>
      <c r="U264" s="49">
        <v>1</v>
      </c>
      <c r="V264" s="49">
        <v>27</v>
      </c>
      <c r="W264" s="49">
        <v>113</v>
      </c>
      <c r="X264" s="49">
        <v>109</v>
      </c>
      <c r="Y264" s="49">
        <v>278</v>
      </c>
      <c r="Z264" s="49">
        <v>18</v>
      </c>
      <c r="AA264" s="49">
        <v>7</v>
      </c>
      <c r="AB264" s="49">
        <v>1</v>
      </c>
      <c r="AC264" s="49">
        <v>3</v>
      </c>
      <c r="AD264" s="49">
        <v>1</v>
      </c>
      <c r="AE264" s="293" t="s">
        <v>897</v>
      </c>
      <c r="AF264" s="294"/>
      <c r="AG264" s="49">
        <v>0</v>
      </c>
      <c r="AH264" s="49">
        <v>0</v>
      </c>
      <c r="AI264" s="49">
        <v>0</v>
      </c>
      <c r="AJ264" s="49">
        <v>0</v>
      </c>
      <c r="AK264" s="49">
        <v>0</v>
      </c>
      <c r="AL264" s="49">
        <v>0</v>
      </c>
      <c r="AM264" s="49">
        <v>147</v>
      </c>
      <c r="AN264" s="49">
        <v>0</v>
      </c>
      <c r="AO264" s="294"/>
      <c r="AP264" s="330">
        <v>146</v>
      </c>
      <c r="AQ264" s="331">
        <v>0.26</v>
      </c>
      <c r="AR264" s="331">
        <v>0.32100000000000001</v>
      </c>
      <c r="AS264" s="331">
        <v>0.41799999999999998</v>
      </c>
      <c r="AT264" s="331">
        <v>0.73899999999999999</v>
      </c>
      <c r="AU264" s="294"/>
      <c r="AV264" s="332">
        <v>451</v>
      </c>
      <c r="AW264" s="331">
        <v>0.29299999999999998</v>
      </c>
      <c r="AX264" s="331">
        <v>0.32200000000000001</v>
      </c>
      <c r="AY264" s="331">
        <v>0.48099999999999998</v>
      </c>
      <c r="AZ264" s="331">
        <v>0.80300000000000005</v>
      </c>
    </row>
    <row r="265" spans="1:64" s="50" customFormat="1" ht="15.75" thickBot="1">
      <c r="A265" s="50" t="s">
        <v>189</v>
      </c>
      <c r="B265" s="50" t="s">
        <v>1489</v>
      </c>
      <c r="C265" s="49">
        <v>29</v>
      </c>
      <c r="D265" s="50" t="s">
        <v>65</v>
      </c>
      <c r="E265" s="50" t="s">
        <v>34</v>
      </c>
      <c r="F265" s="49" t="s">
        <v>35</v>
      </c>
      <c r="G265" s="49">
        <v>149</v>
      </c>
      <c r="H265" s="49">
        <v>601</v>
      </c>
      <c r="I265" s="49">
        <v>512</v>
      </c>
      <c r="J265" s="292">
        <v>0.246</v>
      </c>
      <c r="K265" s="292">
        <v>0.35299999999999998</v>
      </c>
      <c r="L265" s="292">
        <v>0.51600000000000001</v>
      </c>
      <c r="M265" s="292">
        <v>0.86799999999999999</v>
      </c>
      <c r="N265" s="49">
        <v>75</v>
      </c>
      <c r="O265" s="49">
        <v>126</v>
      </c>
      <c r="P265" s="49">
        <v>22</v>
      </c>
      <c r="Q265" s="49">
        <v>1</v>
      </c>
      <c r="R265" s="49">
        <v>38</v>
      </c>
      <c r="S265" s="49">
        <v>85</v>
      </c>
      <c r="T265" s="49">
        <v>2</v>
      </c>
      <c r="U265" s="49">
        <v>0</v>
      </c>
      <c r="V265" s="49">
        <v>81</v>
      </c>
      <c r="W265" s="49">
        <v>149</v>
      </c>
      <c r="X265" s="49">
        <v>135</v>
      </c>
      <c r="Y265" s="49">
        <v>264</v>
      </c>
      <c r="Z265" s="49">
        <v>12</v>
      </c>
      <c r="AA265" s="49">
        <v>5</v>
      </c>
      <c r="AB265" s="49">
        <v>0</v>
      </c>
      <c r="AC265" s="49">
        <v>3</v>
      </c>
      <c r="AD265" s="49">
        <v>8</v>
      </c>
      <c r="AE265" s="293" t="s">
        <v>948</v>
      </c>
      <c r="AF265" s="294"/>
      <c r="AG265" s="49">
        <v>0</v>
      </c>
      <c r="AH265" s="49">
        <v>126</v>
      </c>
      <c r="AI265" s="49">
        <v>0</v>
      </c>
      <c r="AJ265" s="49">
        <v>0</v>
      </c>
      <c r="AK265" s="49">
        <v>0</v>
      </c>
      <c r="AL265" s="49">
        <v>0</v>
      </c>
      <c r="AM265" s="49">
        <v>0</v>
      </c>
      <c r="AN265" s="49">
        <v>0</v>
      </c>
      <c r="AO265" s="294"/>
      <c r="AP265" s="330">
        <v>129</v>
      </c>
      <c r="AQ265" s="331">
        <v>0.23300000000000001</v>
      </c>
      <c r="AR265" s="331">
        <v>0.34200000000000003</v>
      </c>
      <c r="AS265" s="331">
        <v>0.41899999999999998</v>
      </c>
      <c r="AT265" s="331">
        <v>0.76100000000000001</v>
      </c>
      <c r="AU265" s="294"/>
      <c r="AV265" s="332">
        <v>383</v>
      </c>
      <c r="AW265" s="331">
        <v>0.251</v>
      </c>
      <c r="AX265" s="331">
        <v>0.35599999999999998</v>
      </c>
      <c r="AY265" s="331">
        <v>0.54800000000000004</v>
      </c>
      <c r="AZ265" s="331">
        <v>0.90500000000000003</v>
      </c>
    </row>
    <row r="266" spans="1:64" s="50" customFormat="1" ht="15.75" thickBot="1">
      <c r="A266" s="50" t="s">
        <v>1123</v>
      </c>
      <c r="B266" s="50" t="s">
        <v>1490</v>
      </c>
      <c r="C266" s="49">
        <v>24</v>
      </c>
      <c r="D266" s="50" t="s">
        <v>42</v>
      </c>
      <c r="E266" s="50" t="s">
        <v>43</v>
      </c>
      <c r="F266" s="49" t="s">
        <v>35</v>
      </c>
      <c r="G266" s="49">
        <v>69</v>
      </c>
      <c r="H266" s="49">
        <v>215</v>
      </c>
      <c r="I266" s="49">
        <v>177</v>
      </c>
      <c r="J266" s="292">
        <v>0.26</v>
      </c>
      <c r="K266" s="292">
        <v>0.379</v>
      </c>
      <c r="L266" s="292">
        <v>0.41799999999999998</v>
      </c>
      <c r="M266" s="292">
        <v>0.79700000000000004</v>
      </c>
      <c r="N266" s="49">
        <v>26</v>
      </c>
      <c r="O266" s="49">
        <v>46</v>
      </c>
      <c r="P266" s="49">
        <v>11</v>
      </c>
      <c r="Q266" s="49">
        <v>1</v>
      </c>
      <c r="R266" s="49">
        <v>5</v>
      </c>
      <c r="S266" s="49">
        <v>21</v>
      </c>
      <c r="T266" s="49">
        <v>2</v>
      </c>
      <c r="U266" s="49">
        <v>0</v>
      </c>
      <c r="V266" s="49">
        <v>33</v>
      </c>
      <c r="W266" s="49">
        <v>60</v>
      </c>
      <c r="X266" s="49">
        <v>112</v>
      </c>
      <c r="Y266" s="49">
        <v>74</v>
      </c>
      <c r="Z266" s="49">
        <v>3</v>
      </c>
      <c r="AA266" s="49">
        <v>2</v>
      </c>
      <c r="AB266" s="49">
        <v>1</v>
      </c>
      <c r="AC266" s="49">
        <v>2</v>
      </c>
      <c r="AD266" s="49">
        <v>1</v>
      </c>
      <c r="AE266" s="293" t="s">
        <v>1491</v>
      </c>
      <c r="AF266" s="294"/>
      <c r="AG266" s="49">
        <v>0</v>
      </c>
      <c r="AH266" s="49">
        <v>0</v>
      </c>
      <c r="AI266" s="49">
        <v>0</v>
      </c>
      <c r="AJ266" s="49">
        <v>0</v>
      </c>
      <c r="AK266" s="49">
        <v>0</v>
      </c>
      <c r="AL266" s="49">
        <v>32</v>
      </c>
      <c r="AM266" s="49">
        <v>12</v>
      </c>
      <c r="AN266" s="49">
        <v>8</v>
      </c>
      <c r="AO266" s="294"/>
      <c r="AP266" s="330">
        <v>42</v>
      </c>
      <c r="AQ266" s="331">
        <v>0.19</v>
      </c>
      <c r="AR266" s="331">
        <v>0.29199999999999998</v>
      </c>
      <c r="AS266" s="331">
        <v>0.23799999999999999</v>
      </c>
      <c r="AT266" s="331">
        <v>0.53</v>
      </c>
      <c r="AU266" s="294"/>
      <c r="AV266" s="332">
        <v>135</v>
      </c>
      <c r="AW266" s="331">
        <v>0.28100000000000003</v>
      </c>
      <c r="AX266" s="331">
        <v>0.40400000000000003</v>
      </c>
      <c r="AY266" s="331">
        <v>0.47399999999999998</v>
      </c>
      <c r="AZ266" s="331">
        <v>0.878</v>
      </c>
    </row>
    <row r="267" spans="1:64" s="50" customFormat="1" ht="15.75" thickBot="1">
      <c r="A267" s="50" t="s">
        <v>190</v>
      </c>
      <c r="B267" s="50" t="s">
        <v>1492</v>
      </c>
      <c r="C267" s="49">
        <v>26</v>
      </c>
      <c r="D267" s="50" t="s">
        <v>129</v>
      </c>
      <c r="E267" s="50" t="s">
        <v>43</v>
      </c>
      <c r="F267" s="49" t="s">
        <v>10</v>
      </c>
      <c r="G267" s="49">
        <v>159</v>
      </c>
      <c r="H267" s="49">
        <v>679</v>
      </c>
      <c r="I267" s="49">
        <v>613</v>
      </c>
      <c r="J267" s="292">
        <v>0.312</v>
      </c>
      <c r="K267" s="292">
        <v>0.376</v>
      </c>
      <c r="L267" s="292">
        <v>0.54800000000000004</v>
      </c>
      <c r="M267" s="292">
        <v>0.92400000000000004</v>
      </c>
      <c r="N267" s="49">
        <v>93</v>
      </c>
      <c r="O267" s="49">
        <v>191</v>
      </c>
      <c r="P267" s="49">
        <v>30</v>
      </c>
      <c r="Q267" s="49">
        <v>2</v>
      </c>
      <c r="R267" s="49">
        <v>37</v>
      </c>
      <c r="S267" s="49">
        <v>124</v>
      </c>
      <c r="T267" s="49">
        <v>1</v>
      </c>
      <c r="U267" s="49">
        <v>3</v>
      </c>
      <c r="V267" s="49">
        <v>64</v>
      </c>
      <c r="W267" s="49">
        <v>144</v>
      </c>
      <c r="X267" s="49">
        <v>145</v>
      </c>
      <c r="Y267" s="49">
        <v>336</v>
      </c>
      <c r="Z267" s="49">
        <v>18</v>
      </c>
      <c r="AA267" s="49">
        <v>0</v>
      </c>
      <c r="AB267" s="49">
        <v>0</v>
      </c>
      <c r="AC267" s="49">
        <v>2</v>
      </c>
      <c r="AD267" s="49">
        <v>4</v>
      </c>
      <c r="AE267" s="293" t="s">
        <v>1493</v>
      </c>
      <c r="AF267" s="294"/>
      <c r="AG267" s="49">
        <v>0</v>
      </c>
      <c r="AH267" s="49">
        <v>0</v>
      </c>
      <c r="AI267" s="49">
        <v>0</v>
      </c>
      <c r="AJ267" s="49">
        <v>0</v>
      </c>
      <c r="AK267" s="49">
        <v>0</v>
      </c>
      <c r="AL267" s="49">
        <v>152</v>
      </c>
      <c r="AM267" s="49">
        <v>3</v>
      </c>
      <c r="AN267" s="49">
        <v>1</v>
      </c>
      <c r="AO267" s="294"/>
      <c r="AP267" s="330">
        <v>128</v>
      </c>
      <c r="AQ267" s="331">
        <v>0.30499999999999999</v>
      </c>
      <c r="AR267" s="331">
        <v>0.38200000000000001</v>
      </c>
      <c r="AS267" s="331">
        <v>0.42199999999999999</v>
      </c>
      <c r="AT267" s="331">
        <v>0.80400000000000005</v>
      </c>
      <c r="AU267" s="294"/>
      <c r="AV267" s="337">
        <v>485</v>
      </c>
      <c r="AW267" s="338">
        <v>0.313</v>
      </c>
      <c r="AX267" s="338">
        <v>0.374</v>
      </c>
      <c r="AY267" s="338">
        <v>0.58099999999999996</v>
      </c>
      <c r="AZ267" s="338">
        <v>0.95499999999999996</v>
      </c>
    </row>
    <row r="268" spans="1:64" s="50" customFormat="1" ht="15.75" thickBot="1">
      <c r="A268" s="50" t="s">
        <v>753</v>
      </c>
      <c r="B268" s="50" t="s">
        <v>1494</v>
      </c>
      <c r="C268" s="49">
        <v>26</v>
      </c>
      <c r="D268" s="50" t="s">
        <v>71</v>
      </c>
      <c r="E268" s="50" t="s">
        <v>43</v>
      </c>
      <c r="F268" s="49" t="s">
        <v>10</v>
      </c>
      <c r="G268" s="49">
        <v>136</v>
      </c>
      <c r="H268" s="49">
        <v>458</v>
      </c>
      <c r="I268" s="49">
        <v>432</v>
      </c>
      <c r="J268" s="292">
        <v>0.25900000000000001</v>
      </c>
      <c r="K268" s="292">
        <v>0.28899999999999998</v>
      </c>
      <c r="L268" s="292">
        <v>0.41399999999999998</v>
      </c>
      <c r="M268" s="292">
        <v>0.70399999999999996</v>
      </c>
      <c r="N268" s="49">
        <v>47</v>
      </c>
      <c r="O268" s="49">
        <v>112</v>
      </c>
      <c r="P268" s="49">
        <v>19</v>
      </c>
      <c r="Q268" s="49">
        <v>3</v>
      </c>
      <c r="R268" s="49">
        <v>14</v>
      </c>
      <c r="S268" s="49">
        <v>51</v>
      </c>
      <c r="T268" s="49">
        <v>13</v>
      </c>
      <c r="U268" s="49">
        <v>4</v>
      </c>
      <c r="V268" s="49">
        <v>20</v>
      </c>
      <c r="W268" s="49">
        <v>79</v>
      </c>
      <c r="X268" s="49">
        <v>82</v>
      </c>
      <c r="Y268" s="49">
        <v>179</v>
      </c>
      <c r="Z268" s="49">
        <v>8</v>
      </c>
      <c r="AA268" s="49">
        <v>0</v>
      </c>
      <c r="AB268" s="49">
        <v>2</v>
      </c>
      <c r="AC268" s="49">
        <v>4</v>
      </c>
      <c r="AD268" s="49">
        <v>1</v>
      </c>
      <c r="AE268" s="293" t="s">
        <v>1495</v>
      </c>
      <c r="AF268" s="294"/>
      <c r="AG268" s="49">
        <v>0</v>
      </c>
      <c r="AH268" s="49">
        <v>2</v>
      </c>
      <c r="AI268" s="49">
        <v>17</v>
      </c>
      <c r="AJ268" s="49">
        <v>32</v>
      </c>
      <c r="AK268" s="49">
        <v>7</v>
      </c>
      <c r="AL268" s="49">
        <v>53</v>
      </c>
      <c r="AM268" s="49">
        <v>18</v>
      </c>
      <c r="AN268" s="49">
        <v>30</v>
      </c>
      <c r="AO268" s="294"/>
      <c r="AP268" s="330">
        <v>114</v>
      </c>
      <c r="AQ268" s="331">
        <v>0.316</v>
      </c>
      <c r="AR268" s="331">
        <v>0.34200000000000003</v>
      </c>
      <c r="AS268" s="331">
        <v>0.44700000000000001</v>
      </c>
      <c r="AT268" s="331">
        <v>0.78900000000000003</v>
      </c>
      <c r="AU268" s="294"/>
      <c r="AV268" s="332">
        <v>318</v>
      </c>
      <c r="AW268" s="331">
        <v>0.23899999999999999</v>
      </c>
      <c r="AX268" s="331">
        <v>0.27100000000000002</v>
      </c>
      <c r="AY268" s="331">
        <v>0.40300000000000002</v>
      </c>
      <c r="AZ268" s="331">
        <v>0.67300000000000004</v>
      </c>
    </row>
    <row r="269" spans="1:64" s="50" customFormat="1" ht="15.75" thickBot="1">
      <c r="A269" s="50" t="s">
        <v>695</v>
      </c>
      <c r="B269" s="50" t="s">
        <v>1496</v>
      </c>
      <c r="C269" s="49">
        <v>27</v>
      </c>
      <c r="D269" s="50" t="s">
        <v>58</v>
      </c>
      <c r="E269" s="50" t="s">
        <v>43</v>
      </c>
      <c r="F269" s="49" t="s">
        <v>35</v>
      </c>
      <c r="G269" s="49">
        <v>89</v>
      </c>
      <c r="H269" s="49">
        <v>215</v>
      </c>
      <c r="I269" s="49">
        <v>186</v>
      </c>
      <c r="J269" s="292">
        <v>0.215</v>
      </c>
      <c r="K269" s="292">
        <v>0.318</v>
      </c>
      <c r="L269" s="292">
        <v>0.317</v>
      </c>
      <c r="M269" s="292">
        <v>0.63500000000000001</v>
      </c>
      <c r="N269" s="49">
        <v>15</v>
      </c>
      <c r="O269" s="49">
        <v>40</v>
      </c>
      <c r="P269" s="49">
        <v>9</v>
      </c>
      <c r="Q269" s="49">
        <v>2</v>
      </c>
      <c r="R269" s="49">
        <v>2</v>
      </c>
      <c r="S269" s="49">
        <v>17</v>
      </c>
      <c r="T269" s="49">
        <v>3</v>
      </c>
      <c r="U269" s="49">
        <v>0</v>
      </c>
      <c r="V269" s="49">
        <v>27</v>
      </c>
      <c r="W269" s="49">
        <v>48</v>
      </c>
      <c r="X269" s="49">
        <v>69</v>
      </c>
      <c r="Y269" s="49">
        <v>59</v>
      </c>
      <c r="Z269" s="49">
        <v>4</v>
      </c>
      <c r="AA269" s="49">
        <v>1</v>
      </c>
      <c r="AB269" s="49">
        <v>1</v>
      </c>
      <c r="AC269" s="49">
        <v>0</v>
      </c>
      <c r="AD269" s="49">
        <v>3</v>
      </c>
      <c r="AE269" s="293" t="s">
        <v>1497</v>
      </c>
      <c r="AF269" s="294"/>
      <c r="AG269" s="49">
        <v>0</v>
      </c>
      <c r="AH269" s="49">
        <v>7</v>
      </c>
      <c r="AI269" s="49">
        <v>15</v>
      </c>
      <c r="AJ269" s="49">
        <v>15</v>
      </c>
      <c r="AK269" s="49">
        <v>4</v>
      </c>
      <c r="AL269" s="49">
        <v>25</v>
      </c>
      <c r="AM269" s="49">
        <v>0</v>
      </c>
      <c r="AN269" s="49">
        <v>2</v>
      </c>
      <c r="AO269" s="294"/>
      <c r="AP269" s="330">
        <v>17</v>
      </c>
      <c r="AQ269" s="331">
        <v>0.17599999999999999</v>
      </c>
      <c r="AR269" s="331">
        <v>0.17599999999999999</v>
      </c>
      <c r="AS269" s="331">
        <v>0.35299999999999998</v>
      </c>
      <c r="AT269" s="331">
        <v>0.52900000000000003</v>
      </c>
      <c r="AU269" s="294"/>
      <c r="AV269" s="332">
        <v>169</v>
      </c>
      <c r="AW269" s="331">
        <v>0.219</v>
      </c>
      <c r="AX269" s="331">
        <v>0.33</v>
      </c>
      <c r="AY269" s="331">
        <v>0.314</v>
      </c>
      <c r="AZ269" s="331">
        <v>0.64400000000000002</v>
      </c>
    </row>
    <row r="270" spans="1:64" s="50" customFormat="1" ht="15.75" thickBot="1">
      <c r="A270" s="50" t="s">
        <v>777</v>
      </c>
      <c r="B270" s="50" t="s">
        <v>1498</v>
      </c>
      <c r="C270" s="49">
        <v>28</v>
      </c>
      <c r="D270" s="50" t="s">
        <v>129</v>
      </c>
      <c r="E270" s="50" t="s">
        <v>43</v>
      </c>
      <c r="F270" s="49" t="s">
        <v>10</v>
      </c>
      <c r="G270" s="49">
        <v>90</v>
      </c>
      <c r="H270" s="49">
        <v>306</v>
      </c>
      <c r="I270" s="49">
        <v>272</v>
      </c>
      <c r="J270" s="292">
        <v>0.28999999999999998</v>
      </c>
      <c r="K270" s="292">
        <v>0.36099999999999999</v>
      </c>
      <c r="L270" s="292">
        <v>0.375</v>
      </c>
      <c r="M270" s="292">
        <v>0.73599999999999999</v>
      </c>
      <c r="N270" s="49">
        <v>37</v>
      </c>
      <c r="O270" s="49">
        <v>79</v>
      </c>
      <c r="P270" s="49">
        <v>16</v>
      </c>
      <c r="Q270" s="49">
        <v>2</v>
      </c>
      <c r="R270" s="49">
        <v>1</v>
      </c>
      <c r="S270" s="49">
        <v>26</v>
      </c>
      <c r="T270" s="49">
        <v>2</v>
      </c>
      <c r="U270" s="49">
        <v>1</v>
      </c>
      <c r="V270" s="49">
        <v>27</v>
      </c>
      <c r="W270" s="49">
        <v>32</v>
      </c>
      <c r="X270" s="49">
        <v>100</v>
      </c>
      <c r="Y270" s="49">
        <v>102</v>
      </c>
      <c r="Z270" s="49">
        <v>6</v>
      </c>
      <c r="AA270" s="49">
        <v>4</v>
      </c>
      <c r="AB270" s="49">
        <v>1</v>
      </c>
      <c r="AC270" s="49">
        <v>2</v>
      </c>
      <c r="AD270" s="49">
        <v>5</v>
      </c>
      <c r="AE270" s="293" t="s">
        <v>1499</v>
      </c>
      <c r="AF270" s="294"/>
      <c r="AG270" s="49">
        <v>0</v>
      </c>
      <c r="AH270" s="49">
        <v>2</v>
      </c>
      <c r="AI270" s="49">
        <v>2</v>
      </c>
      <c r="AJ270" s="49">
        <v>15</v>
      </c>
      <c r="AK270" s="49">
        <v>77</v>
      </c>
      <c r="AL270" s="49">
        <v>0</v>
      </c>
      <c r="AM270" s="49">
        <v>0</v>
      </c>
      <c r="AN270" s="49">
        <v>0</v>
      </c>
      <c r="AO270" s="294"/>
      <c r="AP270" s="330">
        <v>74</v>
      </c>
      <c r="AQ270" s="331">
        <v>0.25700000000000001</v>
      </c>
      <c r="AR270" s="331">
        <v>0.33300000000000002</v>
      </c>
      <c r="AS270" s="331">
        <v>0.378</v>
      </c>
      <c r="AT270" s="331">
        <v>0.71199999999999997</v>
      </c>
      <c r="AU270" s="294"/>
      <c r="AV270" s="332">
        <v>198</v>
      </c>
      <c r="AW270" s="331">
        <v>0.30299999999999999</v>
      </c>
      <c r="AX270" s="331">
        <v>0.371</v>
      </c>
      <c r="AY270" s="331">
        <v>0.374</v>
      </c>
      <c r="AZ270" s="331">
        <v>0.745</v>
      </c>
    </row>
    <row r="271" spans="1:64" s="50" customFormat="1" ht="15.75" thickBot="1">
      <c r="A271" s="50" t="s">
        <v>756</v>
      </c>
      <c r="B271" s="50" t="s">
        <v>1500</v>
      </c>
      <c r="C271" s="49">
        <v>27</v>
      </c>
      <c r="D271" s="50" t="s">
        <v>59</v>
      </c>
      <c r="E271" s="50" t="s">
        <v>34</v>
      </c>
      <c r="F271" s="49" t="s">
        <v>10</v>
      </c>
      <c r="G271" s="49">
        <v>79</v>
      </c>
      <c r="H271" s="49">
        <v>281</v>
      </c>
      <c r="I271" s="49">
        <v>253</v>
      </c>
      <c r="J271" s="292">
        <v>0.17799999999999999</v>
      </c>
      <c r="K271" s="292">
        <v>0.254</v>
      </c>
      <c r="L271" s="292">
        <v>0.22900000000000001</v>
      </c>
      <c r="M271" s="292">
        <v>0.48399999999999999</v>
      </c>
      <c r="N271" s="49">
        <v>23</v>
      </c>
      <c r="O271" s="49">
        <v>45</v>
      </c>
      <c r="P271" s="49">
        <v>9</v>
      </c>
      <c r="Q271" s="49">
        <v>2</v>
      </c>
      <c r="R271" s="49">
        <v>0</v>
      </c>
      <c r="S271" s="49">
        <v>10</v>
      </c>
      <c r="T271" s="49">
        <v>5</v>
      </c>
      <c r="U271" s="49">
        <v>4</v>
      </c>
      <c r="V271" s="49">
        <v>23</v>
      </c>
      <c r="W271" s="49">
        <v>67</v>
      </c>
      <c r="X271" s="49">
        <v>33</v>
      </c>
      <c r="Y271" s="49">
        <v>58</v>
      </c>
      <c r="Z271" s="49">
        <v>5</v>
      </c>
      <c r="AA271" s="49">
        <v>3</v>
      </c>
      <c r="AB271" s="49">
        <v>2</v>
      </c>
      <c r="AC271" s="49">
        <v>0</v>
      </c>
      <c r="AD271" s="49">
        <v>0</v>
      </c>
      <c r="AE271" s="293" t="s">
        <v>1501</v>
      </c>
      <c r="AF271" s="294"/>
      <c r="AG271" s="49">
        <v>0</v>
      </c>
      <c r="AH271" s="49">
        <v>3</v>
      </c>
      <c r="AI271" s="49">
        <v>26</v>
      </c>
      <c r="AJ271" s="49">
        <v>22</v>
      </c>
      <c r="AK271" s="49">
        <v>13</v>
      </c>
      <c r="AL271" s="49">
        <v>0</v>
      </c>
      <c r="AM271" s="49">
        <v>0</v>
      </c>
      <c r="AN271" s="49">
        <v>0</v>
      </c>
      <c r="AO271" s="294"/>
      <c r="AP271" s="330">
        <v>84</v>
      </c>
      <c r="AQ271" s="331">
        <v>0.214</v>
      </c>
      <c r="AR271" s="331">
        <v>0.30499999999999999</v>
      </c>
      <c r="AS271" s="331">
        <v>0.26200000000000001</v>
      </c>
      <c r="AT271" s="331">
        <v>0.56699999999999995</v>
      </c>
      <c r="AU271" s="294"/>
      <c r="AV271" s="332">
        <v>169</v>
      </c>
      <c r="AW271" s="331">
        <v>0.16</v>
      </c>
      <c r="AX271" s="331">
        <v>0.22800000000000001</v>
      </c>
      <c r="AY271" s="331">
        <v>0.21299999999999999</v>
      </c>
      <c r="AZ271" s="331">
        <v>0.441</v>
      </c>
    </row>
    <row r="272" spans="1:64" s="50" customFormat="1" ht="15.75" thickBot="1">
      <c r="A272" s="50" t="s">
        <v>1082</v>
      </c>
      <c r="B272" s="50" t="s">
        <v>1502</v>
      </c>
      <c r="C272" s="49">
        <v>24</v>
      </c>
      <c r="D272" s="50" t="s">
        <v>137</v>
      </c>
      <c r="E272" s="50" t="s">
        <v>34</v>
      </c>
      <c r="F272" s="49" t="s">
        <v>10</v>
      </c>
      <c r="G272" s="49">
        <v>122</v>
      </c>
      <c r="H272" s="49">
        <v>525</v>
      </c>
      <c r="I272" s="49">
        <v>471</v>
      </c>
      <c r="J272" s="292">
        <v>0.27800000000000002</v>
      </c>
      <c r="K272" s="292">
        <v>0.34499999999999997</v>
      </c>
      <c r="L272" s="292">
        <v>0.53100000000000003</v>
      </c>
      <c r="M272" s="292">
        <v>0.876</v>
      </c>
      <c r="N272" s="49">
        <v>79</v>
      </c>
      <c r="O272" s="49">
        <v>131</v>
      </c>
      <c r="P272" s="49">
        <v>20</v>
      </c>
      <c r="Q272" s="49">
        <v>0</v>
      </c>
      <c r="R272" s="49">
        <v>33</v>
      </c>
      <c r="S272" s="49">
        <v>90</v>
      </c>
      <c r="T272" s="49">
        <v>2</v>
      </c>
      <c r="U272" s="49">
        <v>1</v>
      </c>
      <c r="V272" s="49">
        <v>40</v>
      </c>
      <c r="W272" s="49">
        <v>120</v>
      </c>
      <c r="X272" s="49">
        <v>126</v>
      </c>
      <c r="Y272" s="49">
        <v>250</v>
      </c>
      <c r="Z272" s="49">
        <v>9</v>
      </c>
      <c r="AA272" s="49">
        <v>10</v>
      </c>
      <c r="AB272" s="49">
        <v>0</v>
      </c>
      <c r="AC272" s="49">
        <v>4</v>
      </c>
      <c r="AD272" s="49">
        <v>1</v>
      </c>
      <c r="AE272" s="293" t="s">
        <v>947</v>
      </c>
      <c r="AF272" s="294"/>
      <c r="AG272" s="49">
        <v>104</v>
      </c>
      <c r="AH272" s="49">
        <v>2</v>
      </c>
      <c r="AI272" s="49">
        <v>0</v>
      </c>
      <c r="AJ272" s="49">
        <v>0</v>
      </c>
      <c r="AK272" s="49">
        <v>0</v>
      </c>
      <c r="AL272" s="49">
        <v>0</v>
      </c>
      <c r="AM272" s="49">
        <v>0</v>
      </c>
      <c r="AN272" s="49">
        <v>0</v>
      </c>
      <c r="AO272" s="294"/>
      <c r="AP272" s="330">
        <v>109</v>
      </c>
      <c r="AQ272" s="331">
        <v>0.26600000000000001</v>
      </c>
      <c r="AR272" s="331">
        <v>0.35</v>
      </c>
      <c r="AS272" s="331">
        <v>0.53200000000000003</v>
      </c>
      <c r="AT272" s="331">
        <v>0.88200000000000001</v>
      </c>
      <c r="AU272" s="294"/>
      <c r="AV272" s="332">
        <v>362</v>
      </c>
      <c r="AW272" s="331">
        <v>0.28199999999999997</v>
      </c>
      <c r="AX272" s="331">
        <v>0.34300000000000003</v>
      </c>
      <c r="AY272" s="331">
        <v>0.53</v>
      </c>
      <c r="AZ272" s="331">
        <v>0.874</v>
      </c>
    </row>
    <row r="273" spans="1:70" s="50" customFormat="1" ht="15.75" thickBot="1">
      <c r="A273" s="50" t="s">
        <v>774</v>
      </c>
      <c r="B273" s="50" t="s">
        <v>1503</v>
      </c>
      <c r="C273" s="49">
        <v>24</v>
      </c>
      <c r="D273" s="50" t="s">
        <v>71</v>
      </c>
      <c r="E273" s="50" t="s">
        <v>43</v>
      </c>
      <c r="F273" s="49" t="s">
        <v>10</v>
      </c>
      <c r="G273" s="49">
        <v>151</v>
      </c>
      <c r="H273" s="49">
        <v>607</v>
      </c>
      <c r="I273" s="49">
        <v>525</v>
      </c>
      <c r="J273" s="292">
        <v>0.27800000000000002</v>
      </c>
      <c r="K273" s="292">
        <v>0.371</v>
      </c>
      <c r="L273" s="292">
        <v>0.505</v>
      </c>
      <c r="M273" s="292">
        <v>0.875</v>
      </c>
      <c r="N273" s="49">
        <v>88</v>
      </c>
      <c r="O273" s="49">
        <v>146</v>
      </c>
      <c r="P273" s="49">
        <v>29</v>
      </c>
      <c r="Q273" s="49">
        <v>0</v>
      </c>
      <c r="R273" s="49">
        <v>30</v>
      </c>
      <c r="S273" s="49">
        <v>85</v>
      </c>
      <c r="T273" s="49">
        <v>15</v>
      </c>
      <c r="U273" s="49">
        <v>4</v>
      </c>
      <c r="V273" s="49">
        <v>73</v>
      </c>
      <c r="W273" s="49">
        <v>178</v>
      </c>
      <c r="X273" s="49">
        <v>127</v>
      </c>
      <c r="Y273" s="49">
        <v>265</v>
      </c>
      <c r="Z273" s="49">
        <v>12</v>
      </c>
      <c r="AA273" s="49">
        <v>6</v>
      </c>
      <c r="AB273" s="49">
        <v>0</v>
      </c>
      <c r="AC273" s="49">
        <v>3</v>
      </c>
      <c r="AD273" s="49">
        <v>2</v>
      </c>
      <c r="AE273" s="293" t="s">
        <v>910</v>
      </c>
      <c r="AF273" s="294"/>
      <c r="AG273" s="49">
        <v>0</v>
      </c>
      <c r="AH273" s="49">
        <v>0</v>
      </c>
      <c r="AI273" s="49">
        <v>0</v>
      </c>
      <c r="AJ273" s="49">
        <v>0</v>
      </c>
      <c r="AK273" s="49">
        <v>0</v>
      </c>
      <c r="AL273" s="49">
        <v>0</v>
      </c>
      <c r="AM273" s="49">
        <v>0</v>
      </c>
      <c r="AN273" s="49">
        <v>145</v>
      </c>
      <c r="AO273" s="294"/>
      <c r="AP273" s="330">
        <v>133</v>
      </c>
      <c r="AQ273" s="331">
        <v>0.28599999999999998</v>
      </c>
      <c r="AR273" s="331">
        <v>0.38900000000000001</v>
      </c>
      <c r="AS273" s="331">
        <v>0.504</v>
      </c>
      <c r="AT273" s="331">
        <v>0.89200000000000002</v>
      </c>
      <c r="AU273" s="294"/>
      <c r="AV273" s="332">
        <v>392</v>
      </c>
      <c r="AW273" s="331">
        <v>0.27600000000000002</v>
      </c>
      <c r="AX273" s="331">
        <v>0.36399999999999999</v>
      </c>
      <c r="AY273" s="331">
        <v>0.505</v>
      </c>
      <c r="AZ273" s="331">
        <v>0.87</v>
      </c>
    </row>
    <row r="274" spans="1:70" s="50" customFormat="1" ht="15.75" thickBot="1">
      <c r="A274" s="50" t="s">
        <v>761</v>
      </c>
      <c r="B274" s="50" t="s">
        <v>1504</v>
      </c>
      <c r="C274" s="49">
        <v>27</v>
      </c>
      <c r="D274" s="50" t="s">
        <v>71</v>
      </c>
      <c r="E274" s="50" t="s">
        <v>43</v>
      </c>
      <c r="F274" s="49" t="s">
        <v>35</v>
      </c>
      <c r="G274" s="49">
        <v>144</v>
      </c>
      <c r="H274" s="49">
        <v>606</v>
      </c>
      <c r="I274" s="49">
        <v>538</v>
      </c>
      <c r="J274" s="292">
        <v>0.27300000000000002</v>
      </c>
      <c r="K274" s="292">
        <v>0.34899999999999998</v>
      </c>
      <c r="L274" s="292">
        <v>0.51300000000000001</v>
      </c>
      <c r="M274" s="292">
        <v>0.86199999999999999</v>
      </c>
      <c r="N274" s="49">
        <v>84</v>
      </c>
      <c r="O274" s="49">
        <v>147</v>
      </c>
      <c r="P274" s="49">
        <v>34</v>
      </c>
      <c r="Q274" s="49">
        <v>1</v>
      </c>
      <c r="R274" s="49">
        <v>31</v>
      </c>
      <c r="S274" s="49">
        <v>101</v>
      </c>
      <c r="T274" s="49">
        <v>10</v>
      </c>
      <c r="U274" s="49">
        <v>0</v>
      </c>
      <c r="V274" s="49">
        <v>60</v>
      </c>
      <c r="W274" s="49">
        <v>138</v>
      </c>
      <c r="X274" s="49">
        <v>122</v>
      </c>
      <c r="Y274" s="49">
        <v>276</v>
      </c>
      <c r="Z274" s="49">
        <v>20</v>
      </c>
      <c r="AA274" s="49">
        <v>4</v>
      </c>
      <c r="AB274" s="49">
        <v>1</v>
      </c>
      <c r="AC274" s="49">
        <v>3</v>
      </c>
      <c r="AD274" s="49">
        <v>6</v>
      </c>
      <c r="AE274" s="293" t="s">
        <v>945</v>
      </c>
      <c r="AF274" s="294"/>
      <c r="AG274" s="49">
        <v>0</v>
      </c>
      <c r="AH274" s="49">
        <v>1</v>
      </c>
      <c r="AI274" s="49">
        <v>0</v>
      </c>
      <c r="AJ274" s="49">
        <v>143</v>
      </c>
      <c r="AK274" s="49">
        <v>0</v>
      </c>
      <c r="AL274" s="49">
        <v>0</v>
      </c>
      <c r="AM274" s="49">
        <v>0</v>
      </c>
      <c r="AN274" s="49">
        <v>0</v>
      </c>
      <c r="AO274" s="294"/>
      <c r="AP274" s="330">
        <v>140</v>
      </c>
      <c r="AQ274" s="331">
        <v>0.25</v>
      </c>
      <c r="AR274" s="331">
        <v>0.312</v>
      </c>
      <c r="AS274" s="331">
        <v>0.46400000000000002</v>
      </c>
      <c r="AT274" s="331">
        <v>0.77600000000000002</v>
      </c>
      <c r="AU274" s="294"/>
      <c r="AV274" s="332">
        <v>398</v>
      </c>
      <c r="AW274" s="331">
        <v>0.28100000000000003</v>
      </c>
      <c r="AX274" s="331">
        <v>0.36099999999999999</v>
      </c>
      <c r="AY274" s="331">
        <v>0.53</v>
      </c>
      <c r="AZ274" s="331">
        <v>0.89200000000000002</v>
      </c>
    </row>
    <row r="275" spans="1:70" s="50" customFormat="1" ht="15.75" thickBot="1">
      <c r="A275" s="50" t="s">
        <v>191</v>
      </c>
      <c r="B275" s="50" t="s">
        <v>1505</v>
      </c>
      <c r="C275" s="49">
        <v>27</v>
      </c>
      <c r="D275" s="50" t="s">
        <v>129</v>
      </c>
      <c r="E275" s="50" t="s">
        <v>43</v>
      </c>
      <c r="F275" s="49" t="s">
        <v>10</v>
      </c>
      <c r="G275" s="49">
        <v>159</v>
      </c>
      <c r="H275" s="49">
        <v>692</v>
      </c>
      <c r="I275" s="49">
        <v>597</v>
      </c>
      <c r="J275" s="292">
        <v>0.28100000000000003</v>
      </c>
      <c r="K275" s="292">
        <v>0.376</v>
      </c>
      <c r="L275" s="292">
        <v>0.63100000000000001</v>
      </c>
      <c r="M275" s="292">
        <v>1.0069999999999999</v>
      </c>
      <c r="N275" s="49">
        <v>123</v>
      </c>
      <c r="O275" s="49">
        <v>168</v>
      </c>
      <c r="P275" s="49">
        <v>32</v>
      </c>
      <c r="Q275" s="49">
        <v>0</v>
      </c>
      <c r="R275" s="49">
        <v>59</v>
      </c>
      <c r="S275" s="49">
        <v>132</v>
      </c>
      <c r="T275" s="49">
        <v>2</v>
      </c>
      <c r="U275" s="49">
        <v>2</v>
      </c>
      <c r="V275" s="49">
        <v>85</v>
      </c>
      <c r="W275" s="49">
        <v>163</v>
      </c>
      <c r="X275" s="49">
        <v>165</v>
      </c>
      <c r="Y275" s="49">
        <v>377</v>
      </c>
      <c r="Z275" s="49">
        <v>13</v>
      </c>
      <c r="AA275" s="49">
        <v>7</v>
      </c>
      <c r="AB275" s="49">
        <v>0</v>
      </c>
      <c r="AC275" s="49">
        <v>3</v>
      </c>
      <c r="AD275" s="49">
        <v>13</v>
      </c>
      <c r="AE275" s="293" t="s">
        <v>924</v>
      </c>
      <c r="AF275" s="294"/>
      <c r="AG275" s="49">
        <v>0</v>
      </c>
      <c r="AH275" s="49">
        <v>0</v>
      </c>
      <c r="AI275" s="49">
        <v>0</v>
      </c>
      <c r="AJ275" s="49">
        <v>0</v>
      </c>
      <c r="AK275" s="49">
        <v>0</v>
      </c>
      <c r="AL275" s="49">
        <v>0</v>
      </c>
      <c r="AM275" s="49">
        <v>0</v>
      </c>
      <c r="AN275" s="49">
        <v>150</v>
      </c>
      <c r="AO275" s="294"/>
      <c r="AP275" s="330">
        <v>127</v>
      </c>
      <c r="AQ275" s="331">
        <v>0.32300000000000001</v>
      </c>
      <c r="AR275" s="331">
        <v>0.44900000000000001</v>
      </c>
      <c r="AS275" s="331">
        <v>0.76400000000000001</v>
      </c>
      <c r="AT275" s="331">
        <v>1.212</v>
      </c>
      <c r="AU275" s="294"/>
      <c r="AV275" s="332">
        <v>470</v>
      </c>
      <c r="AW275" s="331">
        <v>0.27</v>
      </c>
      <c r="AX275" s="331">
        <v>0.35399999999999998</v>
      </c>
      <c r="AY275" s="331">
        <v>0.59599999999999997</v>
      </c>
      <c r="AZ275" s="331">
        <v>0.95</v>
      </c>
    </row>
    <row r="276" spans="1:70" ht="15" customHeight="1">
      <c r="A276" s="102"/>
      <c r="B276" s="135"/>
      <c r="C276" s="135"/>
      <c r="D276" s="135"/>
      <c r="E276" s="135"/>
      <c r="F276" s="135"/>
      <c r="G276" s="135"/>
      <c r="H276" s="135"/>
      <c r="I276" s="104"/>
      <c r="J276" s="104"/>
      <c r="K276" s="104"/>
      <c r="L276" s="104"/>
      <c r="M276" s="135"/>
      <c r="N276" s="135"/>
      <c r="O276" s="135"/>
      <c r="P276" s="135"/>
      <c r="Q276" s="135"/>
      <c r="R276" s="135"/>
      <c r="S276" s="135"/>
      <c r="T276" s="135"/>
      <c r="U276" s="135"/>
      <c r="V276" s="135"/>
      <c r="W276" s="135"/>
      <c r="X276" s="135"/>
      <c r="Y276" s="135"/>
      <c r="Z276" s="135"/>
      <c r="AA276" s="135"/>
      <c r="AB276" s="135"/>
      <c r="AC276" s="135"/>
      <c r="AD276" s="135"/>
      <c r="AE276" s="135"/>
      <c r="AF276" s="135"/>
      <c r="AG276" s="135"/>
      <c r="AH276" s="135"/>
      <c r="AI276" s="135"/>
      <c r="AJ276" s="135"/>
      <c r="AK276" s="135"/>
      <c r="AL276" s="135"/>
      <c r="AM276" s="135"/>
      <c r="AN276" s="135"/>
      <c r="AO276" s="135"/>
      <c r="AP276" s="320"/>
      <c r="AQ276" s="320"/>
      <c r="AR276" s="320"/>
      <c r="AS276" s="320"/>
      <c r="AT276" s="334"/>
      <c r="AU276" s="334"/>
      <c r="AV276" s="334"/>
      <c r="AW276" s="334"/>
      <c r="AX276" s="320"/>
      <c r="AY276" s="334"/>
      <c r="AZ276" s="334"/>
      <c r="BA276" s="104"/>
      <c r="BB276" s="104"/>
      <c r="BD276" s="105"/>
    </row>
    <row r="277" spans="1:70" ht="15" customHeight="1">
      <c r="A277" s="111" t="s">
        <v>460</v>
      </c>
      <c r="B277" s="159"/>
      <c r="C277" s="159"/>
      <c r="D277" s="159"/>
      <c r="E277" s="171"/>
      <c r="F277" s="171"/>
      <c r="G277" s="171"/>
      <c r="H277" s="171"/>
      <c r="I277" s="171"/>
      <c r="J277" s="171"/>
      <c r="K277" s="171"/>
      <c r="L277" s="171"/>
      <c r="M277" s="171"/>
      <c r="N277" s="171"/>
      <c r="O277" s="171"/>
      <c r="P277" s="171"/>
      <c r="Q277" s="171"/>
      <c r="R277" s="171"/>
      <c r="S277" s="171"/>
      <c r="T277" s="171"/>
      <c r="U277" s="171"/>
      <c r="V277" s="171"/>
      <c r="W277" s="171"/>
      <c r="X277" s="171"/>
      <c r="Y277" s="171"/>
      <c r="Z277" s="171"/>
      <c r="AA277" s="171"/>
      <c r="AB277" s="171"/>
      <c r="AC277" s="171"/>
      <c r="AD277" s="170"/>
      <c r="AE277" s="170"/>
      <c r="AF277" s="171"/>
      <c r="AG277" s="171"/>
      <c r="AH277" s="171"/>
      <c r="AI277" s="171"/>
      <c r="AJ277" s="170"/>
      <c r="AK277" s="171"/>
      <c r="AL277" s="171"/>
      <c r="AM277" s="171"/>
      <c r="AN277" s="171"/>
      <c r="AO277" s="170"/>
      <c r="AP277" s="49"/>
      <c r="AQ277" s="49"/>
      <c r="AR277" s="49"/>
      <c r="AS277" s="49"/>
      <c r="AT277" s="84"/>
      <c r="AU277" s="49"/>
      <c r="AV277" s="49"/>
      <c r="AW277" s="84"/>
      <c r="AX277" s="84"/>
      <c r="AY277" s="49"/>
      <c r="AZ277" s="49"/>
      <c r="BA277" s="171"/>
      <c r="BC277" s="171"/>
      <c r="BD277" s="171"/>
      <c r="BE277" s="171"/>
      <c r="BF277" s="107"/>
      <c r="BG277" s="107"/>
      <c r="BH277" s="165"/>
      <c r="BI277" s="107"/>
      <c r="BJ277" s="107"/>
      <c r="BK277" s="107"/>
      <c r="BL277" s="107"/>
    </row>
    <row r="278" spans="1:70" s="50" customFormat="1" ht="15.75" thickBot="1">
      <c r="A278" s="50" t="s">
        <v>192</v>
      </c>
      <c r="B278" s="50" t="s">
        <v>1506</v>
      </c>
      <c r="C278" s="49">
        <v>26</v>
      </c>
      <c r="D278" s="50" t="s">
        <v>116</v>
      </c>
      <c r="E278" s="50" t="s">
        <v>43</v>
      </c>
      <c r="F278" s="49" t="s">
        <v>10</v>
      </c>
      <c r="G278" s="49">
        <v>159</v>
      </c>
      <c r="H278" s="49">
        <v>680</v>
      </c>
      <c r="I278" s="49">
        <v>606</v>
      </c>
      <c r="J278" s="292">
        <v>0.309</v>
      </c>
      <c r="K278" s="292">
        <v>0.373</v>
      </c>
      <c r="L278" s="292">
        <v>0.58599999999999997</v>
      </c>
      <c r="M278" s="292">
        <v>0.95899999999999996</v>
      </c>
      <c r="N278" s="49">
        <v>100</v>
      </c>
      <c r="O278" s="49">
        <v>187</v>
      </c>
      <c r="P278" s="49">
        <v>43</v>
      </c>
      <c r="Q278" s="49">
        <v>7</v>
      </c>
      <c r="R278" s="49">
        <v>37</v>
      </c>
      <c r="S278" s="49">
        <v>130</v>
      </c>
      <c r="T278" s="49">
        <v>3</v>
      </c>
      <c r="U278" s="49">
        <v>2</v>
      </c>
      <c r="V278" s="49">
        <v>62</v>
      </c>
      <c r="W278" s="49">
        <v>106</v>
      </c>
      <c r="X278" s="49">
        <v>132</v>
      </c>
      <c r="Y278" s="49">
        <v>355</v>
      </c>
      <c r="Z278" s="49">
        <v>21</v>
      </c>
      <c r="AA278" s="49">
        <v>4</v>
      </c>
      <c r="AB278" s="49">
        <v>1</v>
      </c>
      <c r="AC278" s="49">
        <v>6</v>
      </c>
      <c r="AD278" s="49">
        <v>9</v>
      </c>
      <c r="AE278" s="293" t="s">
        <v>899</v>
      </c>
      <c r="AF278" s="294"/>
      <c r="AG278" s="49">
        <v>0</v>
      </c>
      <c r="AH278" s="49">
        <v>0</v>
      </c>
      <c r="AI278" s="49">
        <v>0</v>
      </c>
      <c r="AJ278" s="49">
        <v>157</v>
      </c>
      <c r="AK278" s="49">
        <v>0</v>
      </c>
      <c r="AL278" s="49">
        <v>0</v>
      </c>
      <c r="AM278" s="49">
        <v>0</v>
      </c>
      <c r="AN278" s="49">
        <v>0</v>
      </c>
      <c r="AO278" s="294"/>
      <c r="AP278" s="330">
        <v>150</v>
      </c>
      <c r="AQ278" s="331">
        <v>0.42</v>
      </c>
      <c r="AR278" s="331">
        <v>0.47299999999999998</v>
      </c>
      <c r="AS278" s="331">
        <v>0.84</v>
      </c>
      <c r="AT278" s="331">
        <v>1.3129999999999999</v>
      </c>
      <c r="AU278" s="294"/>
      <c r="AV278" s="332">
        <v>456</v>
      </c>
      <c r="AW278" s="331">
        <v>0.27200000000000002</v>
      </c>
      <c r="AX278" s="331">
        <v>0.34100000000000003</v>
      </c>
      <c r="AY278" s="331">
        <v>0.502</v>
      </c>
      <c r="AZ278" s="331">
        <v>0.84299999999999997</v>
      </c>
    </row>
    <row r="279" spans="1:70" s="50" customFormat="1" ht="15.75" thickBot="1">
      <c r="A279" s="50" t="s">
        <v>755</v>
      </c>
      <c r="B279" s="50" t="s">
        <v>1507</v>
      </c>
      <c r="C279" s="49">
        <v>26</v>
      </c>
      <c r="D279" s="50" t="s">
        <v>100</v>
      </c>
      <c r="E279" s="50" t="s">
        <v>43</v>
      </c>
      <c r="F279" s="49" t="s">
        <v>37</v>
      </c>
      <c r="G279" s="49">
        <v>121</v>
      </c>
      <c r="H279" s="49">
        <v>423</v>
      </c>
      <c r="I279" s="49">
        <v>370</v>
      </c>
      <c r="J279" s="292">
        <v>0.27</v>
      </c>
      <c r="K279" s="292">
        <v>0.34699999999999998</v>
      </c>
      <c r="L279" s="292">
        <v>0.40300000000000002</v>
      </c>
      <c r="M279" s="292">
        <v>0.75</v>
      </c>
      <c r="N279" s="49">
        <v>26</v>
      </c>
      <c r="O279" s="49">
        <v>100</v>
      </c>
      <c r="P279" s="49">
        <v>24</v>
      </c>
      <c r="Q279" s="49">
        <v>2</v>
      </c>
      <c r="R279" s="49">
        <v>7</v>
      </c>
      <c r="S279" s="49">
        <v>44</v>
      </c>
      <c r="T279" s="49">
        <v>4</v>
      </c>
      <c r="U279" s="49">
        <v>0</v>
      </c>
      <c r="V279" s="49">
        <v>42</v>
      </c>
      <c r="W279" s="49">
        <v>68</v>
      </c>
      <c r="X279" s="49">
        <v>96</v>
      </c>
      <c r="Y279" s="49">
        <v>149</v>
      </c>
      <c r="Z279" s="49">
        <v>12</v>
      </c>
      <c r="AA279" s="49">
        <v>3</v>
      </c>
      <c r="AB279" s="49">
        <v>5</v>
      </c>
      <c r="AC279" s="49">
        <v>3</v>
      </c>
      <c r="AD279" s="49">
        <v>11</v>
      </c>
      <c r="AE279" s="293" t="s">
        <v>935</v>
      </c>
      <c r="AF279" s="294"/>
      <c r="AG279" s="49">
        <v>110</v>
      </c>
      <c r="AH279" s="49">
        <v>0</v>
      </c>
      <c r="AI279" s="49">
        <v>0</v>
      </c>
      <c r="AJ279" s="49">
        <v>0</v>
      </c>
      <c r="AK279" s="49">
        <v>0</v>
      </c>
      <c r="AL279" s="49">
        <v>0</v>
      </c>
      <c r="AM279" s="49">
        <v>0</v>
      </c>
      <c r="AN279" s="49">
        <v>0</v>
      </c>
      <c r="AO279" s="294"/>
      <c r="AP279" s="330">
        <v>72</v>
      </c>
      <c r="AQ279" s="331">
        <v>0.23599999999999999</v>
      </c>
      <c r="AR279" s="331">
        <v>0.32100000000000001</v>
      </c>
      <c r="AS279" s="331">
        <v>0.34699999999999998</v>
      </c>
      <c r="AT279" s="331">
        <v>0.66800000000000004</v>
      </c>
      <c r="AU279" s="294"/>
      <c r="AV279" s="332">
        <v>298</v>
      </c>
      <c r="AW279" s="331">
        <v>0.27900000000000003</v>
      </c>
      <c r="AX279" s="331">
        <v>0.35299999999999998</v>
      </c>
      <c r="AY279" s="331">
        <v>0.41599999999999998</v>
      </c>
      <c r="AZ279" s="331">
        <v>0.76900000000000002</v>
      </c>
    </row>
    <row r="280" spans="1:70" s="50" customFormat="1" ht="15.75" thickBot="1">
      <c r="A280" s="50" t="s">
        <v>232</v>
      </c>
      <c r="B280" s="50" t="s">
        <v>1508</v>
      </c>
      <c r="C280" s="49">
        <v>31</v>
      </c>
      <c r="D280" s="50" t="s">
        <v>40</v>
      </c>
      <c r="E280" s="50" t="s">
        <v>34</v>
      </c>
      <c r="F280" s="49" t="s">
        <v>10</v>
      </c>
      <c r="G280" s="49">
        <v>155</v>
      </c>
      <c r="H280" s="49">
        <v>645</v>
      </c>
      <c r="I280" s="49">
        <v>584</v>
      </c>
      <c r="J280" s="292">
        <v>0.3</v>
      </c>
      <c r="K280" s="292">
        <v>0.36299999999999999</v>
      </c>
      <c r="L280" s="292">
        <v>0.44</v>
      </c>
      <c r="M280" s="292">
        <v>0.80300000000000005</v>
      </c>
      <c r="N280" s="49">
        <v>86</v>
      </c>
      <c r="O280" s="49">
        <v>175</v>
      </c>
      <c r="P280" s="49">
        <v>27</v>
      </c>
      <c r="Q280" s="49">
        <v>5</v>
      </c>
      <c r="R280" s="49">
        <v>15</v>
      </c>
      <c r="S280" s="49">
        <v>49</v>
      </c>
      <c r="T280" s="49">
        <v>26</v>
      </c>
      <c r="U280" s="49">
        <v>2</v>
      </c>
      <c r="V280" s="49">
        <v>54</v>
      </c>
      <c r="W280" s="49">
        <v>100</v>
      </c>
      <c r="X280" s="49">
        <v>112</v>
      </c>
      <c r="Y280" s="49">
        <v>257</v>
      </c>
      <c r="Z280" s="49">
        <v>20</v>
      </c>
      <c r="AA280" s="49">
        <v>5</v>
      </c>
      <c r="AB280" s="49">
        <v>0</v>
      </c>
      <c r="AC280" s="49">
        <v>2</v>
      </c>
      <c r="AD280" s="49">
        <v>1</v>
      </c>
      <c r="AE280" s="293" t="s">
        <v>912</v>
      </c>
      <c r="AF280" s="294"/>
      <c r="AG280" s="49">
        <v>0</v>
      </c>
      <c r="AH280" s="49">
        <v>0</v>
      </c>
      <c r="AI280" s="49">
        <v>0</v>
      </c>
      <c r="AJ280" s="49">
        <v>0</v>
      </c>
      <c r="AK280" s="49">
        <v>0</v>
      </c>
      <c r="AL280" s="49">
        <v>0</v>
      </c>
      <c r="AM280" s="49">
        <v>151</v>
      </c>
      <c r="AN280" s="49">
        <v>0</v>
      </c>
      <c r="AO280" s="294"/>
      <c r="AP280" s="330">
        <v>130</v>
      </c>
      <c r="AQ280" s="331">
        <v>0.27700000000000002</v>
      </c>
      <c r="AR280" s="331">
        <v>0.34699999999999998</v>
      </c>
      <c r="AS280" s="331">
        <v>0.47699999999999998</v>
      </c>
      <c r="AT280" s="331">
        <v>0.82399999999999995</v>
      </c>
      <c r="AU280" s="294"/>
      <c r="AV280" s="332">
        <v>454</v>
      </c>
      <c r="AW280" s="331">
        <v>0.30599999999999999</v>
      </c>
      <c r="AX280" s="331">
        <v>0.36699999999999999</v>
      </c>
      <c r="AY280" s="331">
        <v>0.43</v>
      </c>
      <c r="AZ280" s="331">
        <v>0.79700000000000004</v>
      </c>
    </row>
    <row r="281" spans="1:70" s="50" customFormat="1" ht="15.75" thickBot="1">
      <c r="A281" s="50" t="s">
        <v>746</v>
      </c>
      <c r="B281" s="50" t="s">
        <v>1509</v>
      </c>
      <c r="C281" s="49">
        <v>22</v>
      </c>
      <c r="D281" s="50" t="s">
        <v>119</v>
      </c>
      <c r="E281" s="50" t="s">
        <v>34</v>
      </c>
      <c r="F281" s="49" t="s">
        <v>10</v>
      </c>
      <c r="G281" s="49">
        <v>109</v>
      </c>
      <c r="H281" s="49">
        <v>481</v>
      </c>
      <c r="I281" s="49">
        <v>422</v>
      </c>
      <c r="J281" s="292">
        <v>0.315</v>
      </c>
      <c r="K281" s="292">
        <v>0.39100000000000001</v>
      </c>
      <c r="L281" s="292">
        <v>0.55000000000000004</v>
      </c>
      <c r="M281" s="292">
        <v>0.94099999999999995</v>
      </c>
      <c r="N281" s="49">
        <v>82</v>
      </c>
      <c r="O281" s="49">
        <v>133</v>
      </c>
      <c r="P281" s="49">
        <v>25</v>
      </c>
      <c r="Q281" s="49">
        <v>1</v>
      </c>
      <c r="R281" s="49">
        <v>24</v>
      </c>
      <c r="S281" s="49">
        <v>84</v>
      </c>
      <c r="T281" s="49">
        <v>2</v>
      </c>
      <c r="U281" s="49">
        <v>1</v>
      </c>
      <c r="V281" s="49">
        <v>53</v>
      </c>
      <c r="W281" s="49">
        <v>92</v>
      </c>
      <c r="X281" s="49">
        <v>158</v>
      </c>
      <c r="Y281" s="49">
        <v>232</v>
      </c>
      <c r="Z281" s="49">
        <v>12</v>
      </c>
      <c r="AA281" s="49">
        <v>2</v>
      </c>
      <c r="AB281" s="49">
        <v>0</v>
      </c>
      <c r="AC281" s="49">
        <v>4</v>
      </c>
      <c r="AD281" s="49">
        <v>5</v>
      </c>
      <c r="AE281" s="293" t="s">
        <v>1510</v>
      </c>
      <c r="AF281" s="294"/>
      <c r="AG281" s="49">
        <v>0</v>
      </c>
      <c r="AH281" s="49">
        <v>0</v>
      </c>
      <c r="AI281" s="49">
        <v>0</v>
      </c>
      <c r="AJ281" s="49">
        <v>0</v>
      </c>
      <c r="AK281" s="49">
        <v>108</v>
      </c>
      <c r="AL281" s="49">
        <v>0</v>
      </c>
      <c r="AM281" s="49">
        <v>0</v>
      </c>
      <c r="AN281" s="49">
        <v>0</v>
      </c>
      <c r="AO281" s="294"/>
      <c r="AP281" s="330">
        <v>92</v>
      </c>
      <c r="AQ281" s="331">
        <v>0.39100000000000001</v>
      </c>
      <c r="AR281" s="331">
        <v>0.45700000000000002</v>
      </c>
      <c r="AS281" s="331">
        <v>0.60899999999999999</v>
      </c>
      <c r="AT281" s="331">
        <v>1.0660000000000001</v>
      </c>
      <c r="AU281" s="294"/>
      <c r="AV281" s="332">
        <v>330</v>
      </c>
      <c r="AW281" s="331">
        <v>0.29399999999999998</v>
      </c>
      <c r="AX281" s="331">
        <v>0.372</v>
      </c>
      <c r="AY281" s="331">
        <v>0.53300000000000003</v>
      </c>
      <c r="AZ281" s="331">
        <v>0.90600000000000003</v>
      </c>
    </row>
    <row r="282" spans="1:70" s="50" customFormat="1" ht="15.75" thickBot="1">
      <c r="A282" s="50" t="s">
        <v>1097</v>
      </c>
      <c r="B282" s="50" t="s">
        <v>1511</v>
      </c>
      <c r="C282" s="49">
        <v>25</v>
      </c>
      <c r="D282" s="50" t="s">
        <v>78</v>
      </c>
      <c r="E282" s="50" t="s">
        <v>43</v>
      </c>
      <c r="F282" s="49" t="s">
        <v>35</v>
      </c>
      <c r="G282" s="49">
        <v>121</v>
      </c>
      <c r="H282" s="49">
        <v>454</v>
      </c>
      <c r="I282" s="49">
        <v>406</v>
      </c>
      <c r="J282" s="292">
        <v>0.27600000000000002</v>
      </c>
      <c r="K282" s="292">
        <v>0.34399999999999997</v>
      </c>
      <c r="L282" s="292">
        <v>0.39900000000000002</v>
      </c>
      <c r="M282" s="292">
        <v>0.74299999999999999</v>
      </c>
      <c r="N282" s="49">
        <v>55</v>
      </c>
      <c r="O282" s="49">
        <v>112</v>
      </c>
      <c r="P282" s="49">
        <v>20</v>
      </c>
      <c r="Q282" s="49">
        <v>6</v>
      </c>
      <c r="R282" s="49">
        <v>6</v>
      </c>
      <c r="S282" s="49">
        <v>53</v>
      </c>
      <c r="T282" s="49">
        <v>9</v>
      </c>
      <c r="U282" s="49">
        <v>5</v>
      </c>
      <c r="V282" s="49">
        <v>36</v>
      </c>
      <c r="W282" s="49">
        <v>57</v>
      </c>
      <c r="X282" s="49">
        <v>95</v>
      </c>
      <c r="Y282" s="49">
        <v>162</v>
      </c>
      <c r="Z282" s="49">
        <v>9</v>
      </c>
      <c r="AA282" s="49">
        <v>8</v>
      </c>
      <c r="AB282" s="49">
        <v>1</v>
      </c>
      <c r="AC282" s="49">
        <v>3</v>
      </c>
      <c r="AD282" s="49">
        <v>2</v>
      </c>
      <c r="AE282" s="293" t="s">
        <v>1512</v>
      </c>
      <c r="AF282" s="294"/>
      <c r="AG282" s="49">
        <v>0</v>
      </c>
      <c r="AH282" s="49">
        <v>0</v>
      </c>
      <c r="AI282" s="49">
        <v>42</v>
      </c>
      <c r="AJ282" s="49">
        <v>1</v>
      </c>
      <c r="AK282" s="49">
        <v>1</v>
      </c>
      <c r="AL282" s="49">
        <v>52</v>
      </c>
      <c r="AM282" s="49">
        <v>4</v>
      </c>
      <c r="AN282" s="49">
        <v>15</v>
      </c>
      <c r="AO282" s="294"/>
      <c r="AP282" s="330">
        <v>56</v>
      </c>
      <c r="AQ282" s="331">
        <v>0.30399999999999999</v>
      </c>
      <c r="AR282" s="331">
        <v>0.35499999999999998</v>
      </c>
      <c r="AS282" s="331">
        <v>0.32100000000000001</v>
      </c>
      <c r="AT282" s="331">
        <v>0.67600000000000005</v>
      </c>
      <c r="AU282" s="294"/>
      <c r="AV282" s="332">
        <v>350</v>
      </c>
      <c r="AW282" s="331">
        <v>0.27100000000000002</v>
      </c>
      <c r="AX282" s="331">
        <v>0.34300000000000003</v>
      </c>
      <c r="AY282" s="331">
        <v>0.41099999999999998</v>
      </c>
      <c r="AZ282" s="331">
        <v>0.754</v>
      </c>
    </row>
    <row r="283" spans="1:70" s="50" customFormat="1" ht="15.75" thickBot="1">
      <c r="A283" s="50" t="s">
        <v>193</v>
      </c>
      <c r="B283" s="50" t="s">
        <v>1513</v>
      </c>
      <c r="C283" s="49">
        <v>36</v>
      </c>
      <c r="D283" s="50" t="s">
        <v>53</v>
      </c>
      <c r="E283" s="50" t="s">
        <v>43</v>
      </c>
      <c r="F283" s="49" t="s">
        <v>35</v>
      </c>
      <c r="G283" s="49">
        <v>147</v>
      </c>
      <c r="H283" s="49">
        <v>527</v>
      </c>
      <c r="I283" s="49">
        <v>449</v>
      </c>
      <c r="J283" s="292">
        <v>0.21199999999999999</v>
      </c>
      <c r="K283" s="292">
        <v>0.32300000000000001</v>
      </c>
      <c r="L283" s="292">
        <v>0.45200000000000001</v>
      </c>
      <c r="M283" s="292">
        <v>0.77500000000000002</v>
      </c>
      <c r="N283" s="49">
        <v>74</v>
      </c>
      <c r="O283" s="49">
        <v>95</v>
      </c>
      <c r="P283" s="49">
        <v>24</v>
      </c>
      <c r="Q283" s="49">
        <v>3</v>
      </c>
      <c r="R283" s="49">
        <v>26</v>
      </c>
      <c r="S283" s="49">
        <v>64</v>
      </c>
      <c r="T283" s="49">
        <v>6</v>
      </c>
      <c r="U283" s="49">
        <v>2</v>
      </c>
      <c r="V283" s="49">
        <v>71</v>
      </c>
      <c r="W283" s="49">
        <v>123</v>
      </c>
      <c r="X283" s="49">
        <v>103</v>
      </c>
      <c r="Y283" s="49">
        <v>203</v>
      </c>
      <c r="Z283" s="49">
        <v>5</v>
      </c>
      <c r="AA283" s="49">
        <v>4</v>
      </c>
      <c r="AB283" s="49">
        <v>0</v>
      </c>
      <c r="AC283" s="49">
        <v>3</v>
      </c>
      <c r="AD283" s="49">
        <v>2</v>
      </c>
      <c r="AE283" s="293" t="s">
        <v>1514</v>
      </c>
      <c r="AF283" s="294"/>
      <c r="AG283" s="49">
        <v>0</v>
      </c>
      <c r="AH283" s="49">
        <v>0</v>
      </c>
      <c r="AI283" s="49">
        <v>0</v>
      </c>
      <c r="AJ283" s="49">
        <v>0</v>
      </c>
      <c r="AK283" s="49">
        <v>0</v>
      </c>
      <c r="AL283" s="49">
        <v>33</v>
      </c>
      <c r="AM283" s="49">
        <v>65</v>
      </c>
      <c r="AN283" s="49">
        <v>38</v>
      </c>
      <c r="AO283" s="294"/>
      <c r="AP283" s="330">
        <v>104</v>
      </c>
      <c r="AQ283" s="331">
        <v>0.20200000000000001</v>
      </c>
      <c r="AR283" s="331">
        <v>0.27400000000000002</v>
      </c>
      <c r="AS283" s="331">
        <v>0.39400000000000002</v>
      </c>
      <c r="AT283" s="331">
        <v>0.66800000000000004</v>
      </c>
      <c r="AU283" s="294"/>
      <c r="AV283" s="332">
        <v>345</v>
      </c>
      <c r="AW283" s="331">
        <v>0.214</v>
      </c>
      <c r="AX283" s="331">
        <v>0.33700000000000002</v>
      </c>
      <c r="AY283" s="331">
        <v>0.47</v>
      </c>
      <c r="AZ283" s="331">
        <v>0.80600000000000005</v>
      </c>
    </row>
    <row r="284" spans="1:70" s="50" customFormat="1" ht="15.75" thickBot="1">
      <c r="A284" s="50" t="s">
        <v>194</v>
      </c>
      <c r="B284" s="50" t="s">
        <v>1515</v>
      </c>
      <c r="C284" s="49">
        <v>35</v>
      </c>
      <c r="D284" s="50" t="s">
        <v>89</v>
      </c>
      <c r="E284" s="50" t="s">
        <v>34</v>
      </c>
      <c r="F284" s="49" t="s">
        <v>10</v>
      </c>
      <c r="G284" s="49">
        <v>139</v>
      </c>
      <c r="H284" s="49">
        <v>613</v>
      </c>
      <c r="I284" s="49">
        <v>551</v>
      </c>
      <c r="J284" s="292">
        <v>0.23599999999999999</v>
      </c>
      <c r="K284" s="292">
        <v>0.313</v>
      </c>
      <c r="L284" s="292">
        <v>0.41199999999999998</v>
      </c>
      <c r="M284" s="292">
        <v>0.72499999999999998</v>
      </c>
      <c r="N284" s="49">
        <v>90</v>
      </c>
      <c r="O284" s="49">
        <v>130</v>
      </c>
      <c r="P284" s="49">
        <v>25</v>
      </c>
      <c r="Q284" s="49">
        <v>3</v>
      </c>
      <c r="R284" s="49">
        <v>22</v>
      </c>
      <c r="S284" s="49">
        <v>52</v>
      </c>
      <c r="T284" s="49">
        <v>14</v>
      </c>
      <c r="U284" s="49">
        <v>5</v>
      </c>
      <c r="V284" s="49">
        <v>55</v>
      </c>
      <c r="W284" s="49">
        <v>86</v>
      </c>
      <c r="X284" s="49">
        <v>90</v>
      </c>
      <c r="Y284" s="49">
        <v>227</v>
      </c>
      <c r="Z284" s="49">
        <v>9</v>
      </c>
      <c r="AA284" s="49">
        <v>7</v>
      </c>
      <c r="AB284" s="49">
        <v>0</v>
      </c>
      <c r="AC284" s="49">
        <v>0</v>
      </c>
      <c r="AD284" s="49">
        <v>2</v>
      </c>
      <c r="AE284" s="293" t="s">
        <v>895</v>
      </c>
      <c r="AF284" s="294"/>
      <c r="AG284" s="49">
        <v>0</v>
      </c>
      <c r="AH284" s="49">
        <v>0</v>
      </c>
      <c r="AI284" s="49">
        <v>135</v>
      </c>
      <c r="AJ284" s="49">
        <v>0</v>
      </c>
      <c r="AK284" s="49">
        <v>0</v>
      </c>
      <c r="AL284" s="49">
        <v>0</v>
      </c>
      <c r="AM284" s="49">
        <v>0</v>
      </c>
      <c r="AN284" s="49">
        <v>0</v>
      </c>
      <c r="AO284" s="294"/>
      <c r="AP284" s="330">
        <v>115</v>
      </c>
      <c r="AQ284" s="331">
        <v>0.27800000000000002</v>
      </c>
      <c r="AR284" s="331">
        <v>0.35699999999999998</v>
      </c>
      <c r="AS284" s="331">
        <v>0.53900000000000003</v>
      </c>
      <c r="AT284" s="331">
        <v>0.89600000000000002</v>
      </c>
      <c r="AU284" s="294"/>
      <c r="AV284" s="332">
        <v>436</v>
      </c>
      <c r="AW284" s="331">
        <v>0.22500000000000001</v>
      </c>
      <c r="AX284" s="331">
        <v>0.30199999999999999</v>
      </c>
      <c r="AY284" s="331">
        <v>0.378</v>
      </c>
      <c r="AZ284" s="331">
        <v>0.68</v>
      </c>
    </row>
    <row r="285" spans="1:70" ht="15" customHeight="1">
      <c r="A285" s="233" t="s">
        <v>276</v>
      </c>
      <c r="B285" s="234"/>
      <c r="C285" s="241"/>
      <c r="D285" s="234"/>
      <c r="E285" s="234"/>
      <c r="F285" s="241"/>
      <c r="G285" s="241"/>
      <c r="H285" s="241"/>
      <c r="I285" s="241"/>
      <c r="J285" s="241"/>
      <c r="K285" s="241"/>
      <c r="L285" s="241"/>
      <c r="M285" s="241"/>
      <c r="N285" s="241"/>
      <c r="O285" s="241"/>
      <c r="P285" s="241"/>
      <c r="Q285" s="241"/>
      <c r="R285" s="241"/>
      <c r="S285" s="167"/>
      <c r="T285" s="167"/>
      <c r="U285" s="167"/>
      <c r="V285" s="167"/>
      <c r="W285" s="236"/>
      <c r="X285" s="241"/>
      <c r="Y285" s="241"/>
      <c r="Z285" s="241"/>
      <c r="AA285" s="241"/>
      <c r="AB285" s="241"/>
      <c r="AC285" s="241"/>
      <c r="AD285" s="236"/>
      <c r="AE285" s="164"/>
      <c r="AF285" s="241"/>
      <c r="AG285" s="241"/>
      <c r="AH285" s="241"/>
      <c r="AI285" s="241"/>
      <c r="AJ285" s="164"/>
      <c r="AK285" s="241"/>
      <c r="AL285" s="241"/>
      <c r="AM285" s="241"/>
      <c r="AN285" s="241"/>
      <c r="AO285" s="240"/>
      <c r="AP285" s="327"/>
      <c r="AQ285" s="327"/>
      <c r="AR285" s="327"/>
      <c r="AS285" s="327"/>
      <c r="AT285" s="327"/>
      <c r="AU285" s="333"/>
      <c r="AV285" s="327"/>
      <c r="AW285" s="328"/>
      <c r="AX285" s="328"/>
      <c r="AY285" s="329"/>
      <c r="AZ285" s="329"/>
      <c r="BA285" s="167"/>
      <c r="BB285" s="284"/>
      <c r="BC285" s="167"/>
      <c r="BD285" s="167"/>
      <c r="BE285" s="167"/>
      <c r="BF285" s="169"/>
      <c r="BG285" s="169"/>
      <c r="BH285" s="165"/>
      <c r="BI285" s="169"/>
      <c r="BJ285" s="169"/>
      <c r="BK285" s="169"/>
      <c r="BL285" s="169"/>
      <c r="BM285" s="132"/>
      <c r="BO285" s="132"/>
      <c r="BP285" s="132"/>
      <c r="BQ285" s="132"/>
      <c r="BR285" s="132"/>
    </row>
    <row r="286" spans="1:70" s="50" customFormat="1" ht="15.75" thickBot="1">
      <c r="A286" s="50" t="s">
        <v>195</v>
      </c>
      <c r="B286" s="50" t="s">
        <v>1516</v>
      </c>
      <c r="C286" s="49">
        <v>26</v>
      </c>
      <c r="D286" s="50" t="s">
        <v>119</v>
      </c>
      <c r="E286" s="50" t="s">
        <v>34</v>
      </c>
      <c r="F286" s="49" t="s">
        <v>10</v>
      </c>
      <c r="G286" s="49">
        <v>106</v>
      </c>
      <c r="H286" s="49">
        <v>259</v>
      </c>
      <c r="I286" s="49">
        <v>230</v>
      </c>
      <c r="J286" s="292">
        <v>0.24299999999999999</v>
      </c>
      <c r="K286" s="292">
        <v>0.31900000000000001</v>
      </c>
      <c r="L286" s="292">
        <v>0.496</v>
      </c>
      <c r="M286" s="292">
        <v>0.81499999999999995</v>
      </c>
      <c r="N286" s="49">
        <v>50</v>
      </c>
      <c r="O286" s="49">
        <v>56</v>
      </c>
      <c r="P286" s="49">
        <v>10</v>
      </c>
      <c r="Q286" s="49">
        <v>0</v>
      </c>
      <c r="R286" s="49">
        <v>16</v>
      </c>
      <c r="S286" s="49">
        <v>35</v>
      </c>
      <c r="T286" s="49">
        <v>9</v>
      </c>
      <c r="U286" s="49">
        <v>4</v>
      </c>
      <c r="V286" s="49">
        <v>20</v>
      </c>
      <c r="W286" s="49">
        <v>90</v>
      </c>
      <c r="X286" s="49">
        <v>122</v>
      </c>
      <c r="Y286" s="49">
        <v>114</v>
      </c>
      <c r="Z286" s="49">
        <v>5</v>
      </c>
      <c r="AA286" s="49">
        <v>6</v>
      </c>
      <c r="AB286" s="49">
        <v>2</v>
      </c>
      <c r="AC286" s="49">
        <v>1</v>
      </c>
      <c r="AD286" s="49">
        <v>1</v>
      </c>
      <c r="AE286" s="293" t="s">
        <v>1517</v>
      </c>
      <c r="AF286" s="294"/>
      <c r="AG286" s="49">
        <v>0</v>
      </c>
      <c r="AH286" s="49">
        <v>0</v>
      </c>
      <c r="AI286" s="49">
        <v>0</v>
      </c>
      <c r="AJ286" s="49">
        <v>0</v>
      </c>
      <c r="AK286" s="49">
        <v>0</v>
      </c>
      <c r="AL286" s="49">
        <v>6</v>
      </c>
      <c r="AM286" s="49">
        <v>93</v>
      </c>
      <c r="AN286" s="49">
        <v>3</v>
      </c>
      <c r="AO286" s="294"/>
      <c r="AP286" s="330">
        <v>94</v>
      </c>
      <c r="AQ286" s="331">
        <v>0.26600000000000001</v>
      </c>
      <c r="AR286" s="331">
        <v>0.34899999999999998</v>
      </c>
      <c r="AS286" s="331">
        <v>0.46800000000000003</v>
      </c>
      <c r="AT286" s="331">
        <v>0.81699999999999995</v>
      </c>
      <c r="AU286" s="294"/>
      <c r="AV286" s="332">
        <v>136</v>
      </c>
      <c r="AW286" s="331">
        <v>0.22800000000000001</v>
      </c>
      <c r="AX286" s="331">
        <v>0.29799999999999999</v>
      </c>
      <c r="AY286" s="331">
        <v>0.51500000000000001</v>
      </c>
      <c r="AZ286" s="331">
        <v>0.81299999999999994</v>
      </c>
    </row>
    <row r="287" spans="1:70" s="50" customFormat="1" ht="15.75" thickBot="1">
      <c r="A287" s="50" t="s">
        <v>196</v>
      </c>
      <c r="B287" s="50" t="s">
        <v>1518</v>
      </c>
      <c r="C287" s="49">
        <v>30</v>
      </c>
      <c r="D287" s="50" t="s">
        <v>78</v>
      </c>
      <c r="E287" s="50" t="s">
        <v>43</v>
      </c>
      <c r="F287" s="49" t="s">
        <v>10</v>
      </c>
      <c r="G287" s="49">
        <v>145</v>
      </c>
      <c r="H287" s="49">
        <v>558</v>
      </c>
      <c r="I287" s="49">
        <v>502</v>
      </c>
      <c r="J287" s="292">
        <v>0.255</v>
      </c>
      <c r="K287" s="292">
        <v>0.32600000000000001</v>
      </c>
      <c r="L287" s="292">
        <v>0.40600000000000003</v>
      </c>
      <c r="M287" s="292">
        <v>0.73299999999999998</v>
      </c>
      <c r="N287" s="49">
        <v>52</v>
      </c>
      <c r="O287" s="49">
        <v>128</v>
      </c>
      <c r="P287" s="49">
        <v>24</v>
      </c>
      <c r="Q287" s="49">
        <v>5</v>
      </c>
      <c r="R287" s="49">
        <v>14</v>
      </c>
      <c r="S287" s="49">
        <v>58</v>
      </c>
      <c r="T287" s="49">
        <v>0</v>
      </c>
      <c r="U287" s="49">
        <v>4</v>
      </c>
      <c r="V287" s="49">
        <v>51</v>
      </c>
      <c r="W287" s="49">
        <v>88</v>
      </c>
      <c r="X287" s="49">
        <v>92</v>
      </c>
      <c r="Y287" s="49">
        <v>204</v>
      </c>
      <c r="Z287" s="49">
        <v>16</v>
      </c>
      <c r="AA287" s="49">
        <v>3</v>
      </c>
      <c r="AB287" s="49">
        <v>0</v>
      </c>
      <c r="AC287" s="49">
        <v>2</v>
      </c>
      <c r="AD287" s="49">
        <v>13</v>
      </c>
      <c r="AE287" s="293" t="s">
        <v>885</v>
      </c>
      <c r="AF287" s="294"/>
      <c r="AG287" s="49">
        <v>0</v>
      </c>
      <c r="AH287" s="49">
        <v>0</v>
      </c>
      <c r="AI287" s="49">
        <v>0</v>
      </c>
      <c r="AJ287" s="49">
        <v>0</v>
      </c>
      <c r="AK287" s="49">
        <v>144</v>
      </c>
      <c r="AL287" s="49">
        <v>0</v>
      </c>
      <c r="AM287" s="49">
        <v>0</v>
      </c>
      <c r="AN287" s="49">
        <v>0</v>
      </c>
      <c r="AO287" s="294"/>
      <c r="AP287" s="330">
        <v>121</v>
      </c>
      <c r="AQ287" s="331">
        <v>0.248</v>
      </c>
      <c r="AR287" s="331">
        <v>0.31900000000000001</v>
      </c>
      <c r="AS287" s="331">
        <v>0.40500000000000003</v>
      </c>
      <c r="AT287" s="331">
        <v>0.72299999999999998</v>
      </c>
      <c r="AU287" s="294"/>
      <c r="AV287" s="332">
        <v>381</v>
      </c>
      <c r="AW287" s="331">
        <v>0.25700000000000001</v>
      </c>
      <c r="AX287" s="331">
        <v>0.32900000000000001</v>
      </c>
      <c r="AY287" s="331">
        <v>0.40699999999999997</v>
      </c>
      <c r="AZ287" s="331">
        <v>0.73499999999999999</v>
      </c>
    </row>
    <row r="288" spans="1:70" s="50" customFormat="1" ht="15.75" thickBot="1">
      <c r="A288" s="50" t="s">
        <v>197</v>
      </c>
      <c r="B288" s="50" t="s">
        <v>1519</v>
      </c>
      <c r="C288" s="49">
        <v>27</v>
      </c>
      <c r="D288" s="50" t="s">
        <v>65</v>
      </c>
      <c r="E288" s="50" t="s">
        <v>34</v>
      </c>
      <c r="F288" s="49" t="s">
        <v>35</v>
      </c>
      <c r="G288" s="49">
        <v>110</v>
      </c>
      <c r="H288" s="49">
        <v>407</v>
      </c>
      <c r="I288" s="49">
        <v>338</v>
      </c>
      <c r="J288" s="292">
        <v>0.20100000000000001</v>
      </c>
      <c r="K288" s="292">
        <v>0.32700000000000001</v>
      </c>
      <c r="L288" s="292">
        <v>0.33700000000000002</v>
      </c>
      <c r="M288" s="292">
        <v>0.66400000000000003</v>
      </c>
      <c r="N288" s="49">
        <v>43</v>
      </c>
      <c r="O288" s="49">
        <v>68</v>
      </c>
      <c r="P288" s="49">
        <v>13</v>
      </c>
      <c r="Q288" s="49">
        <v>3</v>
      </c>
      <c r="R288" s="49">
        <v>9</v>
      </c>
      <c r="S288" s="49">
        <v>40</v>
      </c>
      <c r="T288" s="49">
        <v>5</v>
      </c>
      <c r="U288" s="49">
        <v>3</v>
      </c>
      <c r="V288" s="49">
        <v>63</v>
      </c>
      <c r="W288" s="49">
        <v>110</v>
      </c>
      <c r="X288" s="49">
        <v>84</v>
      </c>
      <c r="Y288" s="49">
        <v>114</v>
      </c>
      <c r="Z288" s="49">
        <v>5</v>
      </c>
      <c r="AA288" s="49">
        <v>2</v>
      </c>
      <c r="AB288" s="49">
        <v>0</v>
      </c>
      <c r="AC288" s="49">
        <v>4</v>
      </c>
      <c r="AD288" s="49">
        <v>4</v>
      </c>
      <c r="AE288" s="293" t="s">
        <v>1520</v>
      </c>
      <c r="AF288" s="294"/>
      <c r="AG288" s="49">
        <v>0</v>
      </c>
      <c r="AH288" s="49">
        <v>0</v>
      </c>
      <c r="AI288" s="49">
        <v>98</v>
      </c>
      <c r="AJ288" s="49">
        <v>0</v>
      </c>
      <c r="AK288" s="49">
        <v>0</v>
      </c>
      <c r="AL288" s="49">
        <v>0</v>
      </c>
      <c r="AM288" s="49">
        <v>0</v>
      </c>
      <c r="AN288" s="49">
        <v>0</v>
      </c>
      <c r="AO288" s="294"/>
      <c r="AP288" s="330">
        <v>82</v>
      </c>
      <c r="AQ288" s="331">
        <v>0.22</v>
      </c>
      <c r="AR288" s="331">
        <v>0.30099999999999999</v>
      </c>
      <c r="AS288" s="331">
        <v>0.378</v>
      </c>
      <c r="AT288" s="331">
        <v>0.67900000000000005</v>
      </c>
      <c r="AU288" s="294"/>
      <c r="AV288" s="332">
        <v>256</v>
      </c>
      <c r="AW288" s="331">
        <v>0.19500000000000001</v>
      </c>
      <c r="AX288" s="331">
        <v>0.33400000000000002</v>
      </c>
      <c r="AY288" s="331">
        <v>0.32400000000000001</v>
      </c>
      <c r="AZ288" s="331">
        <v>0.65900000000000003</v>
      </c>
    </row>
    <row r="289" spans="1:64" s="50" customFormat="1" ht="15.75" thickBot="1">
      <c r="A289" s="50" t="s">
        <v>278</v>
      </c>
      <c r="B289" s="50" t="s">
        <v>1521</v>
      </c>
      <c r="C289" s="49">
        <v>30</v>
      </c>
      <c r="D289" s="50" t="s">
        <v>67</v>
      </c>
      <c r="E289" s="50" t="s">
        <v>43</v>
      </c>
      <c r="F289" s="49" t="s">
        <v>10</v>
      </c>
      <c r="G289" s="49">
        <v>140</v>
      </c>
      <c r="H289" s="49">
        <v>568</v>
      </c>
      <c r="I289" s="49">
        <v>494</v>
      </c>
      <c r="J289" s="292">
        <v>0.32</v>
      </c>
      <c r="K289" s="292">
        <v>0.4</v>
      </c>
      <c r="L289" s="292">
        <v>0.46200000000000002</v>
      </c>
      <c r="M289" s="292">
        <v>0.86099999999999999</v>
      </c>
      <c r="N289" s="49">
        <v>62</v>
      </c>
      <c r="O289" s="49">
        <v>158</v>
      </c>
      <c r="P289" s="49">
        <v>34</v>
      </c>
      <c r="Q289" s="49">
        <v>0</v>
      </c>
      <c r="R289" s="49">
        <v>12</v>
      </c>
      <c r="S289" s="49">
        <v>67</v>
      </c>
      <c r="T289" s="49">
        <v>6</v>
      </c>
      <c r="U289" s="49">
        <v>1</v>
      </c>
      <c r="V289" s="49">
        <v>61</v>
      </c>
      <c r="W289" s="49">
        <v>66</v>
      </c>
      <c r="X289" s="49">
        <v>129</v>
      </c>
      <c r="Y289" s="49">
        <v>228</v>
      </c>
      <c r="Z289" s="49">
        <v>17</v>
      </c>
      <c r="AA289" s="49">
        <v>8</v>
      </c>
      <c r="AB289" s="49">
        <v>0</v>
      </c>
      <c r="AC289" s="49">
        <v>5</v>
      </c>
      <c r="AD289" s="49">
        <v>13</v>
      </c>
      <c r="AE289" s="293" t="s">
        <v>931</v>
      </c>
      <c r="AF289" s="294"/>
      <c r="AG289" s="49">
        <v>99</v>
      </c>
      <c r="AH289" s="49">
        <v>38</v>
      </c>
      <c r="AI289" s="49">
        <v>0</v>
      </c>
      <c r="AJ289" s="49">
        <v>0</v>
      </c>
      <c r="AK289" s="49">
        <v>0</v>
      </c>
      <c r="AL289" s="49">
        <v>0</v>
      </c>
      <c r="AM289" s="49">
        <v>0</v>
      </c>
      <c r="AN289" s="49">
        <v>0</v>
      </c>
      <c r="AO289" s="294"/>
      <c r="AP289" s="330">
        <v>139</v>
      </c>
      <c r="AQ289" s="331">
        <v>0.36</v>
      </c>
      <c r="AR289" s="331">
        <v>0.45100000000000001</v>
      </c>
      <c r="AS289" s="331">
        <v>0.56799999999999995</v>
      </c>
      <c r="AT289" s="331">
        <v>1.0189999999999999</v>
      </c>
      <c r="AU289" s="294"/>
      <c r="AV289" s="332">
        <v>355</v>
      </c>
      <c r="AW289" s="331">
        <v>0.30399999999999999</v>
      </c>
      <c r="AX289" s="331">
        <v>0.379</v>
      </c>
      <c r="AY289" s="331">
        <v>0.42</v>
      </c>
      <c r="AZ289" s="331">
        <v>0.79900000000000004</v>
      </c>
    </row>
    <row r="290" spans="1:64" s="152" customFormat="1">
      <c r="A290" s="288" t="s">
        <v>1126</v>
      </c>
      <c r="S290" s="153"/>
      <c r="T290" s="153"/>
      <c r="U290" s="153"/>
      <c r="V290" s="153"/>
      <c r="W290" s="244"/>
      <c r="AD290" s="244"/>
      <c r="AE290" s="245"/>
      <c r="AJ290" s="155"/>
      <c r="AO290" s="245"/>
      <c r="AP290" s="49"/>
      <c r="AQ290" s="49"/>
      <c r="AR290" s="49"/>
      <c r="AS290" s="49"/>
      <c r="AT290" s="49"/>
      <c r="AU290" s="290"/>
      <c r="AV290" s="49"/>
      <c r="AW290" s="84"/>
      <c r="AX290" s="84"/>
      <c r="AY290" s="292"/>
      <c r="AZ290" s="292"/>
      <c r="BA290" s="153"/>
      <c r="BB290" s="154"/>
      <c r="BC290" s="153"/>
      <c r="BD290" s="153"/>
      <c r="BE290" s="153"/>
    </row>
    <row r="291" spans="1:64" s="50" customFormat="1" ht="15.75" thickBot="1">
      <c r="A291" s="50" t="s">
        <v>636</v>
      </c>
      <c r="B291" s="50" t="s">
        <v>1522</v>
      </c>
      <c r="C291" s="49">
        <v>27</v>
      </c>
      <c r="D291" s="50" t="s">
        <v>119</v>
      </c>
      <c r="E291" s="50" t="s">
        <v>34</v>
      </c>
      <c r="F291" s="49" t="s">
        <v>10</v>
      </c>
      <c r="G291" s="49">
        <v>140</v>
      </c>
      <c r="H291" s="49">
        <v>629</v>
      </c>
      <c r="I291" s="49">
        <v>548</v>
      </c>
      <c r="J291" s="292">
        <v>0.28299999999999997</v>
      </c>
      <c r="K291" s="292">
        <v>0.36699999999999999</v>
      </c>
      <c r="L291" s="292">
        <v>0.52200000000000002</v>
      </c>
      <c r="M291" s="292">
        <v>0.88900000000000001</v>
      </c>
      <c r="N291" s="49">
        <v>112</v>
      </c>
      <c r="O291" s="49">
        <v>155</v>
      </c>
      <c r="P291" s="49">
        <v>29</v>
      </c>
      <c r="Q291" s="49">
        <v>0</v>
      </c>
      <c r="R291" s="49">
        <v>34</v>
      </c>
      <c r="S291" s="49">
        <v>85</v>
      </c>
      <c r="T291" s="49">
        <v>5</v>
      </c>
      <c r="U291" s="49">
        <v>7</v>
      </c>
      <c r="V291" s="49">
        <v>64</v>
      </c>
      <c r="W291" s="49">
        <v>111</v>
      </c>
      <c r="X291" s="49">
        <v>144</v>
      </c>
      <c r="Y291" s="49">
        <v>286</v>
      </c>
      <c r="Z291" s="49">
        <v>11</v>
      </c>
      <c r="AA291" s="49">
        <v>11</v>
      </c>
      <c r="AB291" s="49">
        <v>0</v>
      </c>
      <c r="AC291" s="49">
        <v>4</v>
      </c>
      <c r="AD291" s="49">
        <v>1</v>
      </c>
      <c r="AE291" s="293" t="s">
        <v>1469</v>
      </c>
      <c r="AF291" s="294"/>
      <c r="AG291" s="49">
        <v>0</v>
      </c>
      <c r="AH291" s="49">
        <v>0</v>
      </c>
      <c r="AI291" s="49">
        <v>0</v>
      </c>
      <c r="AJ291" s="49">
        <v>0</v>
      </c>
      <c r="AK291" s="49">
        <v>0</v>
      </c>
      <c r="AL291" s="49">
        <v>0</v>
      </c>
      <c r="AM291" s="49">
        <v>85</v>
      </c>
      <c r="AN291" s="49">
        <v>78</v>
      </c>
      <c r="AO291" s="294"/>
      <c r="AP291" s="330">
        <v>133</v>
      </c>
      <c r="AQ291" s="331">
        <v>0.30099999999999999</v>
      </c>
      <c r="AR291" s="331">
        <v>0.42299999999999999</v>
      </c>
      <c r="AS291" s="331">
        <v>0.54900000000000004</v>
      </c>
      <c r="AT291" s="331">
        <v>0.97199999999999998</v>
      </c>
      <c r="AU291" s="294"/>
      <c r="AV291" s="337">
        <v>415</v>
      </c>
      <c r="AW291" s="338">
        <v>0.27700000000000002</v>
      </c>
      <c r="AX291" s="338">
        <v>0.34699999999999998</v>
      </c>
      <c r="AY291" s="338">
        <v>0.51300000000000001</v>
      </c>
      <c r="AZ291" s="338">
        <v>0.86</v>
      </c>
    </row>
    <row r="292" spans="1:64" s="50" customFormat="1" ht="15.75" thickBot="1">
      <c r="A292" s="50" t="s">
        <v>199</v>
      </c>
      <c r="B292" s="50" t="s">
        <v>1523</v>
      </c>
      <c r="C292" s="49">
        <v>31</v>
      </c>
      <c r="D292" s="50" t="s">
        <v>62</v>
      </c>
      <c r="E292" s="50" t="s">
        <v>34</v>
      </c>
      <c r="F292" s="49" t="s">
        <v>10</v>
      </c>
      <c r="G292" s="49">
        <v>146</v>
      </c>
      <c r="H292" s="49">
        <v>603</v>
      </c>
      <c r="I292" s="49">
        <v>559</v>
      </c>
      <c r="J292" s="292">
        <v>0.23400000000000001</v>
      </c>
      <c r="K292" s="292">
        <v>0.28899999999999998</v>
      </c>
      <c r="L292" s="292">
        <v>0.39700000000000002</v>
      </c>
      <c r="M292" s="292">
        <v>0.68600000000000005</v>
      </c>
      <c r="N292" s="49">
        <v>79</v>
      </c>
      <c r="O292" s="49">
        <v>131</v>
      </c>
      <c r="P292" s="49">
        <v>22</v>
      </c>
      <c r="Q292" s="49">
        <v>0</v>
      </c>
      <c r="R292" s="49">
        <v>23</v>
      </c>
      <c r="S292" s="49">
        <v>65</v>
      </c>
      <c r="T292" s="49">
        <v>1</v>
      </c>
      <c r="U292" s="49">
        <v>0</v>
      </c>
      <c r="V292" s="49">
        <v>42</v>
      </c>
      <c r="W292" s="49">
        <v>149</v>
      </c>
      <c r="X292" s="49">
        <v>83</v>
      </c>
      <c r="Y292" s="49">
        <v>222</v>
      </c>
      <c r="Z292" s="49">
        <v>13</v>
      </c>
      <c r="AA292" s="49">
        <v>1</v>
      </c>
      <c r="AB292" s="49">
        <v>0</v>
      </c>
      <c r="AC292" s="49">
        <v>1</v>
      </c>
      <c r="AD292" s="49">
        <v>0</v>
      </c>
      <c r="AE292" s="293" t="s">
        <v>1524</v>
      </c>
      <c r="AF292" s="294"/>
      <c r="AG292" s="49">
        <v>0</v>
      </c>
      <c r="AH292" s="49">
        <v>2</v>
      </c>
      <c r="AI292" s="49">
        <v>0</v>
      </c>
      <c r="AJ292" s="49">
        <v>2</v>
      </c>
      <c r="AK292" s="49">
        <v>0</v>
      </c>
      <c r="AL292" s="49">
        <v>0</v>
      </c>
      <c r="AM292" s="49">
        <v>0</v>
      </c>
      <c r="AN292" s="49">
        <v>31</v>
      </c>
      <c r="AO292" s="294"/>
      <c r="AP292" s="330">
        <v>147</v>
      </c>
      <c r="AQ292" s="331">
        <v>0.27200000000000002</v>
      </c>
      <c r="AR292" s="331">
        <v>0.314</v>
      </c>
      <c r="AS292" s="331">
        <v>0.44900000000000001</v>
      </c>
      <c r="AT292" s="331">
        <v>0.76300000000000001</v>
      </c>
      <c r="AU292" s="294"/>
      <c r="AV292" s="332">
        <v>412</v>
      </c>
      <c r="AW292" s="331">
        <v>0.221</v>
      </c>
      <c r="AX292" s="331">
        <v>0.28000000000000003</v>
      </c>
      <c r="AY292" s="331">
        <v>0.379</v>
      </c>
      <c r="AZ292" s="331">
        <v>0.65800000000000003</v>
      </c>
    </row>
    <row r="293" spans="1:64" s="50" customFormat="1" ht="15.75" thickBot="1">
      <c r="A293" s="50" t="s">
        <v>1107</v>
      </c>
      <c r="B293" s="50" t="s">
        <v>1525</v>
      </c>
      <c r="C293" s="49">
        <v>26</v>
      </c>
      <c r="D293" s="50" t="s">
        <v>67</v>
      </c>
      <c r="E293" s="50" t="s">
        <v>43</v>
      </c>
      <c r="F293" s="49" t="s">
        <v>10</v>
      </c>
      <c r="G293" s="49">
        <v>28</v>
      </c>
      <c r="H293" s="49">
        <v>73</v>
      </c>
      <c r="I293" s="49">
        <v>68</v>
      </c>
      <c r="J293" s="292">
        <v>0.23499999999999999</v>
      </c>
      <c r="K293" s="292">
        <v>0.28799999999999998</v>
      </c>
      <c r="L293" s="292">
        <v>0.39700000000000002</v>
      </c>
      <c r="M293" s="292">
        <v>0.68500000000000005</v>
      </c>
      <c r="N293" s="49">
        <v>8</v>
      </c>
      <c r="O293" s="49">
        <v>16</v>
      </c>
      <c r="P293" s="49">
        <v>2</v>
      </c>
      <c r="Q293" s="49">
        <v>0</v>
      </c>
      <c r="R293" s="49">
        <v>3</v>
      </c>
      <c r="S293" s="49">
        <v>6</v>
      </c>
      <c r="T293" s="49">
        <v>1</v>
      </c>
      <c r="U293" s="49">
        <v>1</v>
      </c>
      <c r="V293" s="49">
        <v>5</v>
      </c>
      <c r="W293" s="49">
        <v>25</v>
      </c>
      <c r="X293" s="49">
        <v>80</v>
      </c>
      <c r="Y293" s="49">
        <v>27</v>
      </c>
      <c r="Z293" s="49">
        <v>2</v>
      </c>
      <c r="AA293" s="49">
        <v>0</v>
      </c>
      <c r="AB293" s="49">
        <v>0</v>
      </c>
      <c r="AC293" s="49">
        <v>0</v>
      </c>
      <c r="AD293" s="49">
        <v>1</v>
      </c>
      <c r="AE293" s="293" t="s">
        <v>1117</v>
      </c>
      <c r="AF293" s="294"/>
      <c r="AG293" s="49">
        <v>0</v>
      </c>
      <c r="AH293" s="49">
        <v>0</v>
      </c>
      <c r="AI293" s="49">
        <v>0</v>
      </c>
      <c r="AJ293" s="49">
        <v>0</v>
      </c>
      <c r="AK293" s="49">
        <v>0</v>
      </c>
      <c r="AL293" s="49">
        <v>9</v>
      </c>
      <c r="AM293" s="49">
        <v>0</v>
      </c>
      <c r="AN293" s="49">
        <v>12</v>
      </c>
      <c r="AO293" s="294"/>
      <c r="AP293" s="330">
        <v>17</v>
      </c>
      <c r="AQ293" s="331">
        <v>0.35299999999999998</v>
      </c>
      <c r="AR293" s="331">
        <v>0.35299999999999998</v>
      </c>
      <c r="AS293" s="331">
        <v>0.52900000000000003</v>
      </c>
      <c r="AT293" s="331">
        <v>0.88200000000000001</v>
      </c>
      <c r="AU293" s="294"/>
      <c r="AV293" s="332">
        <v>51</v>
      </c>
      <c r="AW293" s="331">
        <v>0.19600000000000001</v>
      </c>
      <c r="AX293" s="331">
        <v>0.26800000000000002</v>
      </c>
      <c r="AY293" s="331">
        <v>0.35299999999999998</v>
      </c>
      <c r="AZ293" s="331">
        <v>0.621</v>
      </c>
    </row>
    <row r="294" spans="1:64" ht="15" customHeight="1">
      <c r="AP294" s="52"/>
      <c r="AQ294" s="52"/>
      <c r="AR294" s="52"/>
      <c r="AS294" s="52"/>
      <c r="AT294" s="52"/>
      <c r="AU294" s="52"/>
      <c r="AV294" s="52"/>
      <c r="AW294" s="52"/>
      <c r="AX294" s="52"/>
      <c r="AY294" s="52"/>
      <c r="AZ294" s="52"/>
    </row>
    <row r="295" spans="1:64" ht="15" customHeight="1">
      <c r="A295" s="112" t="s">
        <v>461</v>
      </c>
      <c r="B295" s="160"/>
      <c r="C295" s="160"/>
      <c r="D295" s="160"/>
      <c r="E295" s="171"/>
      <c r="F295" s="171"/>
      <c r="G295" s="171"/>
      <c r="H295" s="171"/>
      <c r="I295" s="171"/>
      <c r="J295" s="171"/>
      <c r="K295" s="171"/>
      <c r="L295" s="171"/>
      <c r="M295" s="171"/>
      <c r="N295" s="171"/>
      <c r="O295" s="171"/>
      <c r="P295" s="171"/>
      <c r="Q295" s="171"/>
      <c r="R295" s="171"/>
      <c r="S295" s="171"/>
      <c r="T295" s="171"/>
      <c r="U295" s="171"/>
      <c r="V295" s="171"/>
      <c r="W295" s="171"/>
      <c r="X295" s="171"/>
      <c r="Y295" s="171"/>
      <c r="Z295" s="171"/>
      <c r="AA295" s="171"/>
      <c r="AB295" s="171"/>
      <c r="AC295" s="171"/>
      <c r="AD295" s="170"/>
      <c r="AE295" s="170"/>
      <c r="AF295" s="171"/>
      <c r="AG295" s="171"/>
      <c r="AH295" s="171"/>
      <c r="AI295" s="171"/>
      <c r="AJ295" s="170"/>
      <c r="AK295" s="171"/>
      <c r="AL295" s="171"/>
      <c r="AM295" s="171"/>
      <c r="AN295" s="171"/>
      <c r="AO295" s="170"/>
      <c r="AP295" s="49"/>
      <c r="AQ295" s="49"/>
      <c r="AR295" s="49"/>
      <c r="AS295" s="49"/>
      <c r="AT295" s="84"/>
      <c r="AU295" s="49"/>
      <c r="AV295" s="49"/>
      <c r="AW295" s="84"/>
      <c r="AX295" s="84"/>
      <c r="AY295" s="49"/>
      <c r="AZ295" s="49"/>
      <c r="BA295" s="171"/>
      <c r="BC295" s="171"/>
      <c r="BD295" s="171"/>
      <c r="BE295" s="171"/>
      <c r="BF295" s="107"/>
      <c r="BG295" s="107"/>
      <c r="BH295" s="165"/>
      <c r="BI295" s="107"/>
      <c r="BJ295" s="107"/>
      <c r="BK295" s="107"/>
      <c r="BL295" s="107"/>
    </row>
    <row r="296" spans="1:64" s="50" customFormat="1" ht="15.75" thickBot="1">
      <c r="A296" s="50" t="s">
        <v>1080</v>
      </c>
      <c r="B296" s="50" t="s">
        <v>1526</v>
      </c>
      <c r="C296" s="49">
        <v>22</v>
      </c>
      <c r="D296" s="50" t="s">
        <v>71</v>
      </c>
      <c r="E296" s="50" t="s">
        <v>43</v>
      </c>
      <c r="F296" s="49" t="s">
        <v>10</v>
      </c>
      <c r="G296" s="49">
        <v>153</v>
      </c>
      <c r="H296" s="49">
        <v>548</v>
      </c>
      <c r="I296" s="49">
        <v>506</v>
      </c>
      <c r="J296" s="292">
        <v>0.27700000000000002</v>
      </c>
      <c r="K296" s="292">
        <v>0.32400000000000001</v>
      </c>
      <c r="L296" s="292">
        <v>0.40699999999999997</v>
      </c>
      <c r="M296" s="292">
        <v>0.73099999999999998</v>
      </c>
      <c r="N296" s="49">
        <v>56</v>
      </c>
      <c r="O296" s="49">
        <v>140</v>
      </c>
      <c r="P296" s="49">
        <v>17</v>
      </c>
      <c r="Q296" s="49">
        <v>2</v>
      </c>
      <c r="R296" s="49">
        <v>15</v>
      </c>
      <c r="S296" s="49">
        <v>53</v>
      </c>
      <c r="T296" s="49">
        <v>14</v>
      </c>
      <c r="U296" s="49">
        <v>7</v>
      </c>
      <c r="V296" s="49">
        <v>36</v>
      </c>
      <c r="W296" s="49">
        <v>100</v>
      </c>
      <c r="X296" s="49">
        <v>90</v>
      </c>
      <c r="Y296" s="49">
        <v>206</v>
      </c>
      <c r="Z296" s="49">
        <v>10</v>
      </c>
      <c r="AA296" s="49">
        <v>1</v>
      </c>
      <c r="AB296" s="49">
        <v>2</v>
      </c>
      <c r="AC296" s="49">
        <v>3</v>
      </c>
      <c r="AD296" s="49">
        <v>9</v>
      </c>
      <c r="AE296" s="293" t="s">
        <v>885</v>
      </c>
      <c r="AF296" s="294"/>
      <c r="AG296" s="49">
        <v>0</v>
      </c>
      <c r="AH296" s="49">
        <v>0</v>
      </c>
      <c r="AI296" s="49">
        <v>0</v>
      </c>
      <c r="AJ296" s="49">
        <v>0</v>
      </c>
      <c r="AK296" s="49">
        <v>152</v>
      </c>
      <c r="AL296" s="49">
        <v>0</v>
      </c>
      <c r="AM296" s="49">
        <v>0</v>
      </c>
      <c r="AN296" s="49">
        <v>0</v>
      </c>
      <c r="AO296" s="294"/>
      <c r="AP296" s="330">
        <v>117</v>
      </c>
      <c r="AQ296" s="331">
        <v>0.248</v>
      </c>
      <c r="AR296" s="331">
        <v>0.318</v>
      </c>
      <c r="AS296" s="331">
        <v>0.308</v>
      </c>
      <c r="AT296" s="331">
        <v>0.626</v>
      </c>
      <c r="AU296" s="294"/>
      <c r="AV296" s="332">
        <v>389</v>
      </c>
      <c r="AW296" s="331">
        <v>0.28499999999999998</v>
      </c>
      <c r="AX296" s="331">
        <v>0.32600000000000001</v>
      </c>
      <c r="AY296" s="331">
        <v>0.437</v>
      </c>
      <c r="AZ296" s="331">
        <v>0.76300000000000001</v>
      </c>
    </row>
    <row r="297" spans="1:64" s="50" customFormat="1" ht="15.75" thickBot="1">
      <c r="A297" s="50" t="s">
        <v>1100</v>
      </c>
      <c r="B297" s="50" t="s">
        <v>1529</v>
      </c>
      <c r="C297" s="49">
        <v>24</v>
      </c>
      <c r="D297" s="50" t="s">
        <v>78</v>
      </c>
      <c r="E297" s="50" t="s">
        <v>43</v>
      </c>
      <c r="F297" s="49" t="s">
        <v>37</v>
      </c>
      <c r="G297" s="49">
        <v>159</v>
      </c>
      <c r="H297" s="49">
        <v>620</v>
      </c>
      <c r="I297" s="49">
        <v>549</v>
      </c>
      <c r="J297" s="292">
        <v>0.255</v>
      </c>
      <c r="K297" s="292">
        <v>0.33400000000000002</v>
      </c>
      <c r="L297" s="292">
        <v>0.46600000000000003</v>
      </c>
      <c r="M297" s="292">
        <v>0.8</v>
      </c>
      <c r="N297" s="49">
        <v>75</v>
      </c>
      <c r="O297" s="49">
        <v>140</v>
      </c>
      <c r="P297" s="49">
        <v>26</v>
      </c>
      <c r="Q297" s="49">
        <v>6</v>
      </c>
      <c r="R297" s="49">
        <v>26</v>
      </c>
      <c r="S297" s="49">
        <v>90</v>
      </c>
      <c r="T297" s="49">
        <v>2</v>
      </c>
      <c r="U297" s="49">
        <v>4</v>
      </c>
      <c r="V297" s="49">
        <v>66</v>
      </c>
      <c r="W297" s="49">
        <v>117</v>
      </c>
      <c r="X297" s="49">
        <v>108</v>
      </c>
      <c r="Y297" s="49">
        <v>256</v>
      </c>
      <c r="Z297" s="49">
        <v>15</v>
      </c>
      <c r="AA297" s="49">
        <v>1</v>
      </c>
      <c r="AB297" s="49">
        <v>0</v>
      </c>
      <c r="AC297" s="49">
        <v>4</v>
      </c>
      <c r="AD297" s="49">
        <v>4</v>
      </c>
      <c r="AE297" s="293" t="s">
        <v>888</v>
      </c>
      <c r="AF297" s="294"/>
      <c r="AG297" s="49">
        <v>0</v>
      </c>
      <c r="AH297" s="49">
        <v>147</v>
      </c>
      <c r="AI297" s="49">
        <v>0</v>
      </c>
      <c r="AJ297" s="49">
        <v>0</v>
      </c>
      <c r="AK297" s="49">
        <v>0</v>
      </c>
      <c r="AL297" s="49">
        <v>0</v>
      </c>
      <c r="AM297" s="49">
        <v>0</v>
      </c>
      <c r="AN297" s="49">
        <v>0</v>
      </c>
      <c r="AO297" s="294"/>
      <c r="AP297" s="330">
        <v>128</v>
      </c>
      <c r="AQ297" s="331">
        <v>0.24199999999999999</v>
      </c>
      <c r="AR297" s="331">
        <v>0.30499999999999999</v>
      </c>
      <c r="AS297" s="331">
        <v>0.45300000000000001</v>
      </c>
      <c r="AT297" s="331">
        <v>0.75800000000000001</v>
      </c>
      <c r="AU297" s="294"/>
      <c r="AV297" s="337">
        <v>421</v>
      </c>
      <c r="AW297" s="338">
        <v>0.25900000000000001</v>
      </c>
      <c r="AX297" s="338">
        <v>0.34200000000000003</v>
      </c>
      <c r="AY297" s="338">
        <v>0.47</v>
      </c>
      <c r="AZ297" s="338">
        <v>0.81299999999999994</v>
      </c>
    </row>
    <row r="298" spans="1:64" s="50" customFormat="1" ht="15.75" thickBot="1">
      <c r="A298" s="50" t="s">
        <v>1109</v>
      </c>
      <c r="B298" s="50" t="s">
        <v>1527</v>
      </c>
      <c r="C298" s="49">
        <v>22</v>
      </c>
      <c r="D298" s="50" t="s">
        <v>55</v>
      </c>
      <c r="E298" s="50" t="s">
        <v>34</v>
      </c>
      <c r="F298" s="49" t="s">
        <v>35</v>
      </c>
      <c r="G298" s="49">
        <v>151</v>
      </c>
      <c r="H298" s="49">
        <v>658</v>
      </c>
      <c r="I298" s="49">
        <v>573</v>
      </c>
      <c r="J298" s="292">
        <v>0.27100000000000002</v>
      </c>
      <c r="K298" s="292">
        <v>0.35199999999999998</v>
      </c>
      <c r="L298" s="292">
        <v>0.42399999999999999</v>
      </c>
      <c r="M298" s="292">
        <v>0.77600000000000002</v>
      </c>
      <c r="N298" s="49">
        <v>84</v>
      </c>
      <c r="O298" s="49">
        <v>155</v>
      </c>
      <c r="P298" s="49">
        <v>26</v>
      </c>
      <c r="Q298" s="49">
        <v>1</v>
      </c>
      <c r="R298" s="49">
        <v>20</v>
      </c>
      <c r="S298" s="49">
        <v>90</v>
      </c>
      <c r="T298" s="49">
        <v>20</v>
      </c>
      <c r="U298" s="49">
        <v>5</v>
      </c>
      <c r="V298" s="49">
        <v>70</v>
      </c>
      <c r="W298" s="49">
        <v>112</v>
      </c>
      <c r="X298" s="49">
        <v>103</v>
      </c>
      <c r="Y298" s="49">
        <v>243</v>
      </c>
      <c r="Z298" s="49">
        <v>16</v>
      </c>
      <c r="AA298" s="49">
        <v>6</v>
      </c>
      <c r="AB298" s="49">
        <v>1</v>
      </c>
      <c r="AC298" s="49">
        <v>8</v>
      </c>
      <c r="AD298" s="49">
        <v>7</v>
      </c>
      <c r="AE298" s="293" t="s">
        <v>1528</v>
      </c>
      <c r="AF298" s="294"/>
      <c r="AG298" s="49">
        <v>0</v>
      </c>
      <c r="AH298" s="49">
        <v>0</v>
      </c>
      <c r="AI298" s="49">
        <v>0</v>
      </c>
      <c r="AJ298" s="49">
        <v>0</v>
      </c>
      <c r="AK298" s="49">
        <v>0</v>
      </c>
      <c r="AL298" s="49">
        <v>123</v>
      </c>
      <c r="AM298" s="49">
        <v>30</v>
      </c>
      <c r="AN298" s="49">
        <v>0</v>
      </c>
      <c r="AO298" s="294"/>
      <c r="AP298" s="330">
        <v>112</v>
      </c>
      <c r="AQ298" s="331">
        <v>0.23200000000000001</v>
      </c>
      <c r="AR298" s="331">
        <v>0.33600000000000002</v>
      </c>
      <c r="AS298" s="331">
        <v>0.28599999999999998</v>
      </c>
      <c r="AT298" s="331">
        <v>0.622</v>
      </c>
      <c r="AU298" s="294"/>
      <c r="AV298" s="332">
        <v>461</v>
      </c>
      <c r="AW298" s="331">
        <v>0.28000000000000003</v>
      </c>
      <c r="AX298" s="331">
        <v>0.35599999999999998</v>
      </c>
      <c r="AY298" s="331">
        <v>0.45800000000000002</v>
      </c>
      <c r="AZ298" s="331">
        <v>0.81299999999999994</v>
      </c>
    </row>
    <row r="299" spans="1:64" s="50" customFormat="1" ht="15.75" thickBot="1">
      <c r="A299" s="50" t="s">
        <v>1530</v>
      </c>
      <c r="B299" s="50" t="s">
        <v>1531</v>
      </c>
      <c r="C299" s="49">
        <v>24</v>
      </c>
      <c r="D299" s="50" t="s">
        <v>137</v>
      </c>
      <c r="E299" s="50" t="s">
        <v>34</v>
      </c>
      <c r="F299" s="49" t="s">
        <v>35</v>
      </c>
      <c r="G299" s="49">
        <v>48</v>
      </c>
      <c r="H299" s="49">
        <v>170</v>
      </c>
      <c r="I299" s="49">
        <v>147</v>
      </c>
      <c r="J299" s="292">
        <v>0.19</v>
      </c>
      <c r="K299" s="292">
        <v>0.28799999999999998</v>
      </c>
      <c r="L299" s="292">
        <v>0.42199999999999999</v>
      </c>
      <c r="M299" s="292">
        <v>0.71</v>
      </c>
      <c r="N299" s="49">
        <v>20</v>
      </c>
      <c r="O299" s="49">
        <v>28</v>
      </c>
      <c r="P299" s="49">
        <v>7</v>
      </c>
      <c r="Q299" s="49">
        <v>0</v>
      </c>
      <c r="R299" s="49">
        <v>9</v>
      </c>
      <c r="S299" s="49">
        <v>28</v>
      </c>
      <c r="T299" s="49">
        <v>0</v>
      </c>
      <c r="U299" s="49">
        <v>0</v>
      </c>
      <c r="V299" s="49">
        <v>19</v>
      </c>
      <c r="W299" s="49">
        <v>42</v>
      </c>
      <c r="X299" s="49">
        <v>84</v>
      </c>
      <c r="Y299" s="49">
        <v>62</v>
      </c>
      <c r="Z299" s="49">
        <v>2</v>
      </c>
      <c r="AA299" s="49">
        <v>2</v>
      </c>
      <c r="AB299" s="49">
        <v>0</v>
      </c>
      <c r="AC299" s="49">
        <v>2</v>
      </c>
      <c r="AD299" s="49">
        <v>0</v>
      </c>
      <c r="AE299" s="293" t="s">
        <v>892</v>
      </c>
      <c r="AF299" s="294"/>
      <c r="AG299" s="49">
        <v>0</v>
      </c>
      <c r="AH299" s="49">
        <v>46</v>
      </c>
      <c r="AI299" s="49">
        <v>0</v>
      </c>
      <c r="AJ299" s="49">
        <v>0</v>
      </c>
      <c r="AK299" s="49">
        <v>0</v>
      </c>
      <c r="AL299" s="49">
        <v>0</v>
      </c>
      <c r="AM299" s="49">
        <v>0</v>
      </c>
      <c r="AN299" s="49">
        <v>0</v>
      </c>
      <c r="AO299" s="294"/>
      <c r="AP299" s="330">
        <v>28</v>
      </c>
      <c r="AQ299" s="331">
        <v>0.28599999999999998</v>
      </c>
      <c r="AR299" s="331">
        <v>0.34399999999999997</v>
      </c>
      <c r="AS299" s="331">
        <v>0.64300000000000002</v>
      </c>
      <c r="AT299" s="331">
        <v>0.98699999999999999</v>
      </c>
      <c r="AU299" s="294"/>
      <c r="AV299" s="332">
        <v>119</v>
      </c>
      <c r="AW299" s="331">
        <v>0.16800000000000001</v>
      </c>
      <c r="AX299" s="331">
        <v>0.27500000000000002</v>
      </c>
      <c r="AY299" s="331">
        <v>0.37</v>
      </c>
      <c r="AZ299" s="331">
        <v>0.64500000000000002</v>
      </c>
    </row>
    <row r="300" spans="1:64" s="50" customFormat="1" ht="15.75" thickBot="1">
      <c r="A300" s="50" t="s">
        <v>1044</v>
      </c>
      <c r="B300" s="50" t="s">
        <v>1532</v>
      </c>
      <c r="C300" s="49">
        <v>30</v>
      </c>
      <c r="D300" s="50" t="s">
        <v>65</v>
      </c>
      <c r="E300" s="50" t="s">
        <v>34</v>
      </c>
      <c r="F300" s="49" t="s">
        <v>10</v>
      </c>
      <c r="G300" s="49">
        <v>100</v>
      </c>
      <c r="H300" s="49">
        <v>203</v>
      </c>
      <c r="I300" s="49">
        <v>188</v>
      </c>
      <c r="J300" s="292">
        <v>0.223</v>
      </c>
      <c r="K300" s="292">
        <v>0.27200000000000002</v>
      </c>
      <c r="L300" s="292">
        <v>0.38300000000000001</v>
      </c>
      <c r="M300" s="292">
        <v>0.65500000000000003</v>
      </c>
      <c r="N300" s="49">
        <v>27</v>
      </c>
      <c r="O300" s="49">
        <v>42</v>
      </c>
      <c r="P300" s="49">
        <v>9</v>
      </c>
      <c r="Q300" s="49">
        <v>3</v>
      </c>
      <c r="R300" s="49">
        <v>5</v>
      </c>
      <c r="S300" s="49">
        <v>15</v>
      </c>
      <c r="T300" s="49">
        <v>5</v>
      </c>
      <c r="U300" s="49">
        <v>4</v>
      </c>
      <c r="V300" s="49">
        <v>12</v>
      </c>
      <c r="W300" s="49">
        <v>53</v>
      </c>
      <c r="X300" s="49">
        <v>78</v>
      </c>
      <c r="Y300" s="49">
        <v>72</v>
      </c>
      <c r="Z300" s="49">
        <v>2</v>
      </c>
      <c r="AA300" s="49">
        <v>1</v>
      </c>
      <c r="AB300" s="49">
        <v>1</v>
      </c>
      <c r="AC300" s="49">
        <v>1</v>
      </c>
      <c r="AD300" s="49">
        <v>0</v>
      </c>
      <c r="AE300" s="293" t="s">
        <v>901</v>
      </c>
      <c r="AF300" s="294"/>
      <c r="AG300" s="49">
        <v>0</v>
      </c>
      <c r="AH300" s="49">
        <v>0</v>
      </c>
      <c r="AI300" s="49">
        <v>0</v>
      </c>
      <c r="AJ300" s="49">
        <v>0</v>
      </c>
      <c r="AK300" s="49">
        <v>0</v>
      </c>
      <c r="AL300" s="49">
        <v>41</v>
      </c>
      <c r="AM300" s="49">
        <v>37</v>
      </c>
      <c r="AN300" s="49">
        <v>14</v>
      </c>
      <c r="AO300" s="294"/>
      <c r="AP300" s="330">
        <v>104</v>
      </c>
      <c r="AQ300" s="331">
        <v>0.26</v>
      </c>
      <c r="AR300" s="331">
        <v>0.31</v>
      </c>
      <c r="AS300" s="331">
        <v>0.442</v>
      </c>
      <c r="AT300" s="331">
        <v>0.752</v>
      </c>
      <c r="AU300" s="294"/>
      <c r="AV300" s="332">
        <v>84</v>
      </c>
      <c r="AW300" s="331">
        <v>0.17899999999999999</v>
      </c>
      <c r="AX300" s="331">
        <v>0.22500000000000001</v>
      </c>
      <c r="AY300" s="331">
        <v>0.31</v>
      </c>
      <c r="AZ300" s="331">
        <v>0.53400000000000003</v>
      </c>
    </row>
    <row r="301" spans="1:64" s="50" customFormat="1" ht="15.75" thickBot="1">
      <c r="A301" s="50" t="s">
        <v>1056</v>
      </c>
      <c r="B301" s="50" t="s">
        <v>1533</v>
      </c>
      <c r="C301" s="49">
        <v>30</v>
      </c>
      <c r="D301" s="50" t="s">
        <v>44</v>
      </c>
      <c r="E301" s="50" t="s">
        <v>34</v>
      </c>
      <c r="F301" s="49" t="s">
        <v>35</v>
      </c>
      <c r="G301" s="49">
        <v>131</v>
      </c>
      <c r="H301" s="49">
        <v>325</v>
      </c>
      <c r="I301" s="49">
        <v>287</v>
      </c>
      <c r="J301" s="292">
        <v>0.28199999999999997</v>
      </c>
      <c r="K301" s="292">
        <v>0.35599999999999998</v>
      </c>
      <c r="L301" s="292">
        <v>0.40799999999999997</v>
      </c>
      <c r="M301" s="292">
        <v>0.76400000000000001</v>
      </c>
      <c r="N301" s="49">
        <v>38</v>
      </c>
      <c r="O301" s="49">
        <v>81</v>
      </c>
      <c r="P301" s="49">
        <v>10</v>
      </c>
      <c r="Q301" s="49">
        <v>1</v>
      </c>
      <c r="R301" s="49">
        <v>8</v>
      </c>
      <c r="S301" s="49">
        <v>20</v>
      </c>
      <c r="T301" s="49">
        <v>10</v>
      </c>
      <c r="U301" s="49">
        <v>1</v>
      </c>
      <c r="V301" s="49">
        <v>30</v>
      </c>
      <c r="W301" s="49">
        <v>75</v>
      </c>
      <c r="X301" s="49">
        <v>100</v>
      </c>
      <c r="Y301" s="49">
        <v>117</v>
      </c>
      <c r="Z301" s="49">
        <v>4</v>
      </c>
      <c r="AA301" s="49">
        <v>3</v>
      </c>
      <c r="AB301" s="49">
        <v>5</v>
      </c>
      <c r="AC301" s="49">
        <v>0</v>
      </c>
      <c r="AD301" s="49">
        <v>0</v>
      </c>
      <c r="AE301" s="293" t="s">
        <v>1534</v>
      </c>
      <c r="AF301" s="294"/>
      <c r="AG301" s="49">
        <v>0</v>
      </c>
      <c r="AH301" s="49">
        <v>0</v>
      </c>
      <c r="AI301" s="49">
        <v>0</v>
      </c>
      <c r="AJ301" s="49">
        <v>0</v>
      </c>
      <c r="AK301" s="49">
        <v>0</v>
      </c>
      <c r="AL301" s="49">
        <v>91</v>
      </c>
      <c r="AM301" s="49">
        <v>10</v>
      </c>
      <c r="AN301" s="49">
        <v>27</v>
      </c>
      <c r="AO301" s="294"/>
      <c r="AP301" s="330">
        <v>35</v>
      </c>
      <c r="AQ301" s="331">
        <v>8.5999999999999993E-2</v>
      </c>
      <c r="AR301" s="331">
        <v>0.22</v>
      </c>
      <c r="AS301" s="331">
        <v>0.114</v>
      </c>
      <c r="AT301" s="331">
        <v>0.33400000000000002</v>
      </c>
      <c r="AU301" s="294"/>
      <c r="AV301" s="332">
        <v>252</v>
      </c>
      <c r="AW301" s="331">
        <v>0.31</v>
      </c>
      <c r="AX301" s="331">
        <v>0.376</v>
      </c>
      <c r="AY301" s="331">
        <v>0.44800000000000001</v>
      </c>
      <c r="AZ301" s="331">
        <v>0.82499999999999996</v>
      </c>
    </row>
    <row r="302" spans="1:64" s="50" customFormat="1" ht="15.75" thickBot="1">
      <c r="A302" s="50" t="s">
        <v>200</v>
      </c>
      <c r="B302" s="50" t="s">
        <v>1535</v>
      </c>
      <c r="C302" s="49">
        <v>28</v>
      </c>
      <c r="D302" s="50" t="s">
        <v>84</v>
      </c>
      <c r="E302" s="50" t="s">
        <v>34</v>
      </c>
      <c r="F302" s="49" t="s">
        <v>35</v>
      </c>
      <c r="G302" s="49">
        <v>82</v>
      </c>
      <c r="H302" s="49">
        <v>270</v>
      </c>
      <c r="I302" s="49">
        <v>236</v>
      </c>
      <c r="J302" s="292">
        <v>0.28799999999999998</v>
      </c>
      <c r="K302" s="292">
        <v>0.36</v>
      </c>
      <c r="L302" s="292">
        <v>0.52100000000000002</v>
      </c>
      <c r="M302" s="292">
        <v>0.88100000000000001</v>
      </c>
      <c r="N302" s="49">
        <v>34</v>
      </c>
      <c r="O302" s="49">
        <v>68</v>
      </c>
      <c r="P302" s="49">
        <v>17</v>
      </c>
      <c r="Q302" s="49">
        <v>1</v>
      </c>
      <c r="R302" s="49">
        <v>12</v>
      </c>
      <c r="S302" s="49">
        <v>53</v>
      </c>
      <c r="T302" s="49">
        <v>2</v>
      </c>
      <c r="U302" s="49">
        <v>2</v>
      </c>
      <c r="V302" s="49">
        <v>25</v>
      </c>
      <c r="W302" s="49">
        <v>55</v>
      </c>
      <c r="X302" s="49">
        <v>126</v>
      </c>
      <c r="Y302" s="49">
        <v>123</v>
      </c>
      <c r="Z302" s="49">
        <v>6</v>
      </c>
      <c r="AA302" s="49">
        <v>3</v>
      </c>
      <c r="AB302" s="49">
        <v>3</v>
      </c>
      <c r="AC302" s="49">
        <v>3</v>
      </c>
      <c r="AD302" s="49">
        <v>2</v>
      </c>
      <c r="AE302" s="293" t="s">
        <v>1536</v>
      </c>
      <c r="AF302" s="294"/>
      <c r="AG302" s="49">
        <v>0</v>
      </c>
      <c r="AH302" s="49">
        <v>7</v>
      </c>
      <c r="AI302" s="49">
        <v>0</v>
      </c>
      <c r="AJ302" s="49">
        <v>0</v>
      </c>
      <c r="AK302" s="49">
        <v>0</v>
      </c>
      <c r="AL302" s="49">
        <v>11</v>
      </c>
      <c r="AM302" s="49">
        <v>19</v>
      </c>
      <c r="AN302" s="49">
        <v>45</v>
      </c>
      <c r="AO302" s="294"/>
      <c r="AP302" s="330">
        <v>47</v>
      </c>
      <c r="AQ302" s="331">
        <v>0.34</v>
      </c>
      <c r="AR302" s="331">
        <v>0.45600000000000002</v>
      </c>
      <c r="AS302" s="331">
        <v>0.51100000000000001</v>
      </c>
      <c r="AT302" s="331">
        <v>0.96699999999999997</v>
      </c>
      <c r="AU302" s="294"/>
      <c r="AV302" s="332">
        <v>189</v>
      </c>
      <c r="AW302" s="331">
        <v>0.27500000000000002</v>
      </c>
      <c r="AX302" s="331">
        <v>0.33300000000000002</v>
      </c>
      <c r="AY302" s="331">
        <v>0.52400000000000002</v>
      </c>
      <c r="AZ302" s="331">
        <v>0.85699999999999998</v>
      </c>
    </row>
    <row r="303" spans="1:64" s="253" customFormat="1">
      <c r="A303" s="233" t="s">
        <v>748</v>
      </c>
      <c r="B303" s="179"/>
      <c r="C303" s="179"/>
      <c r="D303" s="179"/>
      <c r="E303" s="179"/>
      <c r="F303" s="179"/>
      <c r="G303" s="179"/>
      <c r="H303" s="179"/>
      <c r="I303" s="179"/>
      <c r="J303" s="179"/>
      <c r="K303" s="179"/>
      <c r="L303" s="179"/>
      <c r="M303" s="179"/>
      <c r="N303" s="179"/>
      <c r="O303" s="179"/>
      <c r="P303" s="179"/>
      <c r="Q303" s="179"/>
      <c r="R303" s="179"/>
      <c r="S303" s="163"/>
      <c r="T303" s="163"/>
      <c r="U303" s="163"/>
      <c r="V303" s="163"/>
      <c r="W303" s="257"/>
      <c r="X303" s="179"/>
      <c r="Y303" s="179"/>
      <c r="Z303" s="179"/>
      <c r="AA303" s="179"/>
      <c r="AB303" s="179"/>
      <c r="AC303" s="179"/>
      <c r="AD303" s="257"/>
      <c r="AE303" s="260"/>
      <c r="AF303" s="179"/>
      <c r="AG303" s="179"/>
      <c r="AH303" s="179"/>
      <c r="AI303" s="179"/>
      <c r="AJ303" s="179"/>
      <c r="AK303" s="179"/>
      <c r="AL303" s="179"/>
      <c r="AM303" s="179"/>
      <c r="AN303" s="179"/>
      <c r="AO303" s="299"/>
      <c r="AP303" s="328"/>
      <c r="AQ303" s="328"/>
      <c r="AR303" s="328"/>
      <c r="AS303" s="328"/>
      <c r="AT303" s="328"/>
      <c r="AU303" s="333"/>
      <c r="AV303" s="328"/>
      <c r="AW303" s="328"/>
      <c r="AX303" s="84"/>
      <c r="AY303" s="339"/>
      <c r="AZ303" s="339"/>
      <c r="BA303" s="163"/>
      <c r="BB303" s="285"/>
      <c r="BC303" s="163"/>
      <c r="BD303" s="163"/>
      <c r="BE303" s="163"/>
    </row>
    <row r="304" spans="1:64" s="50" customFormat="1" ht="15.75" thickBot="1">
      <c r="A304" s="50" t="s">
        <v>60</v>
      </c>
      <c r="B304" s="50" t="s">
        <v>1537</v>
      </c>
      <c r="C304" s="49">
        <v>29</v>
      </c>
      <c r="D304" s="50" t="s">
        <v>62</v>
      </c>
      <c r="E304" s="50" t="s">
        <v>34</v>
      </c>
      <c r="F304" s="49" t="s">
        <v>10</v>
      </c>
      <c r="G304" s="49">
        <v>7</v>
      </c>
      <c r="H304" s="49">
        <v>10</v>
      </c>
      <c r="I304" s="49">
        <v>10</v>
      </c>
      <c r="J304" s="292">
        <v>0.1</v>
      </c>
      <c r="K304" s="292">
        <v>0.1</v>
      </c>
      <c r="L304" s="292">
        <v>0.1</v>
      </c>
      <c r="M304" s="292">
        <v>0.2</v>
      </c>
      <c r="N304" s="49">
        <v>0</v>
      </c>
      <c r="O304" s="49">
        <v>1</v>
      </c>
      <c r="P304" s="49">
        <v>0</v>
      </c>
      <c r="Q304" s="49">
        <v>0</v>
      </c>
      <c r="R304" s="49">
        <v>0</v>
      </c>
      <c r="S304" s="49">
        <v>0</v>
      </c>
      <c r="T304" s="49">
        <v>1</v>
      </c>
      <c r="U304" s="49">
        <v>0</v>
      </c>
      <c r="V304" s="49">
        <v>0</v>
      </c>
      <c r="W304" s="49">
        <v>4</v>
      </c>
      <c r="X304" s="49">
        <v>-45</v>
      </c>
      <c r="Y304" s="49">
        <v>1</v>
      </c>
      <c r="Z304" s="49">
        <v>0</v>
      </c>
      <c r="AA304" s="49">
        <v>0</v>
      </c>
      <c r="AB304" s="49">
        <v>0</v>
      </c>
      <c r="AC304" s="49">
        <v>0</v>
      </c>
      <c r="AD304" s="49">
        <v>0</v>
      </c>
      <c r="AE304" s="293" t="s">
        <v>1538</v>
      </c>
      <c r="AF304" s="294"/>
      <c r="AG304" s="49">
        <v>0</v>
      </c>
      <c r="AH304" s="49">
        <v>0</v>
      </c>
      <c r="AI304" s="49">
        <v>5</v>
      </c>
      <c r="AJ304" s="49">
        <v>0</v>
      </c>
      <c r="AK304" s="49">
        <v>0</v>
      </c>
      <c r="AL304" s="49">
        <v>0</v>
      </c>
      <c r="AM304" s="49">
        <v>0</v>
      </c>
      <c r="AN304" s="49">
        <v>0</v>
      </c>
      <c r="AO304" s="294"/>
      <c r="AP304" s="330">
        <v>7</v>
      </c>
      <c r="AQ304" s="331">
        <v>0</v>
      </c>
      <c r="AR304" s="331">
        <v>0</v>
      </c>
      <c r="AS304" s="331">
        <v>0</v>
      </c>
      <c r="AT304" s="331">
        <v>0</v>
      </c>
      <c r="AU304" s="294"/>
      <c r="AV304" s="332">
        <v>3</v>
      </c>
      <c r="AW304" s="331">
        <v>0.33300000000000002</v>
      </c>
      <c r="AX304" s="331">
        <v>0.33300000000000002</v>
      </c>
      <c r="AY304" s="331">
        <v>0.33300000000000002</v>
      </c>
      <c r="AZ304" s="331">
        <v>0.66700000000000004</v>
      </c>
    </row>
    <row r="305" spans="1:70" s="50" customFormat="1" ht="15.75" thickBot="1">
      <c r="A305" s="50" t="s">
        <v>75</v>
      </c>
      <c r="B305" s="50" t="s">
        <v>1539</v>
      </c>
      <c r="C305" s="49">
        <v>35</v>
      </c>
      <c r="D305" s="50" t="s">
        <v>67</v>
      </c>
      <c r="E305" s="50" t="s">
        <v>43</v>
      </c>
      <c r="F305" s="49" t="s">
        <v>10</v>
      </c>
      <c r="G305" s="49">
        <v>34</v>
      </c>
      <c r="H305" s="49">
        <v>80</v>
      </c>
      <c r="I305" s="49">
        <v>68</v>
      </c>
      <c r="J305" s="292">
        <v>0.13200000000000001</v>
      </c>
      <c r="K305" s="292">
        <v>0.25</v>
      </c>
      <c r="L305" s="292">
        <v>0.23499999999999999</v>
      </c>
      <c r="M305" s="292">
        <v>0.48499999999999999</v>
      </c>
      <c r="N305" s="49">
        <v>7</v>
      </c>
      <c r="O305" s="49">
        <v>9</v>
      </c>
      <c r="P305" s="49">
        <v>2</v>
      </c>
      <c r="Q305" s="49">
        <v>1</v>
      </c>
      <c r="R305" s="49">
        <v>1</v>
      </c>
      <c r="S305" s="49">
        <v>7</v>
      </c>
      <c r="T305" s="49">
        <v>0</v>
      </c>
      <c r="U305" s="49">
        <v>0</v>
      </c>
      <c r="V305" s="49">
        <v>11</v>
      </c>
      <c r="W305" s="49">
        <v>13</v>
      </c>
      <c r="X305" s="49">
        <v>31</v>
      </c>
      <c r="Y305" s="49">
        <v>16</v>
      </c>
      <c r="Z305" s="49">
        <v>2</v>
      </c>
      <c r="AA305" s="49">
        <v>0</v>
      </c>
      <c r="AB305" s="49">
        <v>0</v>
      </c>
      <c r="AC305" s="49">
        <v>1</v>
      </c>
      <c r="AD305" s="49">
        <v>0</v>
      </c>
      <c r="AE305" s="293" t="s">
        <v>1540</v>
      </c>
      <c r="AF305" s="294"/>
      <c r="AG305" s="49">
        <v>0</v>
      </c>
      <c r="AH305" s="49">
        <v>0</v>
      </c>
      <c r="AI305" s="49">
        <v>7</v>
      </c>
      <c r="AJ305" s="49">
        <v>7</v>
      </c>
      <c r="AK305" s="49">
        <v>0</v>
      </c>
      <c r="AL305" s="49">
        <v>6</v>
      </c>
      <c r="AM305" s="49">
        <v>0</v>
      </c>
      <c r="AN305" s="49">
        <v>0</v>
      </c>
      <c r="AO305" s="294"/>
      <c r="AP305" s="330">
        <v>26</v>
      </c>
      <c r="AQ305" s="331">
        <v>0.154</v>
      </c>
      <c r="AR305" s="331">
        <v>0.30299999999999999</v>
      </c>
      <c r="AS305" s="331">
        <v>0.26900000000000002</v>
      </c>
      <c r="AT305" s="331">
        <v>0.57199999999999995</v>
      </c>
      <c r="AU305" s="294"/>
      <c r="AV305" s="332">
        <v>42</v>
      </c>
      <c r="AW305" s="331">
        <v>0.11899999999999999</v>
      </c>
      <c r="AX305" s="331">
        <v>0.21299999999999999</v>
      </c>
      <c r="AY305" s="331">
        <v>0.214</v>
      </c>
      <c r="AZ305" s="331">
        <v>0.42699999999999999</v>
      </c>
    </row>
    <row r="306" spans="1:70" s="50" customFormat="1" ht="15.75" thickBot="1">
      <c r="A306" s="50" t="s">
        <v>205</v>
      </c>
      <c r="B306" s="50" t="s">
        <v>1542</v>
      </c>
      <c r="C306" s="49">
        <v>31</v>
      </c>
      <c r="D306" s="50" t="s">
        <v>55</v>
      </c>
      <c r="E306" s="50" t="s">
        <v>34</v>
      </c>
      <c r="F306" s="49" t="s">
        <v>35</v>
      </c>
      <c r="G306" s="49">
        <v>149</v>
      </c>
      <c r="H306" s="49">
        <v>576</v>
      </c>
      <c r="I306" s="49">
        <v>508</v>
      </c>
      <c r="J306" s="292">
        <v>0.246</v>
      </c>
      <c r="K306" s="292">
        <v>0.32600000000000001</v>
      </c>
      <c r="L306" s="292">
        <v>0.443</v>
      </c>
      <c r="M306" s="292">
        <v>0.76900000000000002</v>
      </c>
      <c r="N306" s="49">
        <v>73</v>
      </c>
      <c r="O306" s="49">
        <v>125</v>
      </c>
      <c r="P306" s="49">
        <v>34</v>
      </c>
      <c r="Q306" s="49">
        <v>0</v>
      </c>
      <c r="R306" s="49">
        <v>22</v>
      </c>
      <c r="S306" s="49">
        <v>79</v>
      </c>
      <c r="T306" s="49">
        <v>0</v>
      </c>
      <c r="U306" s="49">
        <v>1</v>
      </c>
      <c r="V306" s="49">
        <v>57</v>
      </c>
      <c r="W306" s="49">
        <v>120</v>
      </c>
      <c r="X306" s="49">
        <v>99</v>
      </c>
      <c r="Y306" s="49">
        <v>225</v>
      </c>
      <c r="Z306" s="49">
        <v>14</v>
      </c>
      <c r="AA306" s="49">
        <v>6</v>
      </c>
      <c r="AB306" s="49">
        <v>0</v>
      </c>
      <c r="AC306" s="49">
        <v>5</v>
      </c>
      <c r="AD306" s="49">
        <v>6</v>
      </c>
      <c r="AE306" s="293" t="s">
        <v>1543</v>
      </c>
      <c r="AF306" s="294"/>
      <c r="AG306" s="49">
        <v>0</v>
      </c>
      <c r="AH306" s="49">
        <v>138</v>
      </c>
      <c r="AI306" s="49">
        <v>0</v>
      </c>
      <c r="AJ306" s="49">
        <v>0</v>
      </c>
      <c r="AK306" s="49">
        <v>0</v>
      </c>
      <c r="AL306" s="49">
        <v>0</v>
      </c>
      <c r="AM306" s="49">
        <v>0</v>
      </c>
      <c r="AN306" s="49">
        <v>0</v>
      </c>
      <c r="AO306" s="294"/>
      <c r="AP306" s="330">
        <v>73</v>
      </c>
      <c r="AQ306" s="331">
        <v>0.247</v>
      </c>
      <c r="AR306" s="331">
        <v>0.34100000000000003</v>
      </c>
      <c r="AS306" s="331">
        <v>0.34200000000000003</v>
      </c>
      <c r="AT306" s="331">
        <v>0.68400000000000005</v>
      </c>
      <c r="AU306" s="294"/>
      <c r="AV306" s="332">
        <v>435</v>
      </c>
      <c r="AW306" s="331">
        <v>0.246</v>
      </c>
      <c r="AX306" s="331">
        <v>0.32400000000000001</v>
      </c>
      <c r="AY306" s="331">
        <v>0.46</v>
      </c>
      <c r="AZ306" s="331">
        <v>0.78400000000000003</v>
      </c>
    </row>
    <row r="307" spans="1:70" ht="15" customHeight="1">
      <c r="A307" s="233" t="s">
        <v>96</v>
      </c>
      <c r="B307" s="234"/>
      <c r="C307" s="241"/>
      <c r="D307" s="234"/>
      <c r="E307" s="234"/>
      <c r="F307" s="241"/>
      <c r="G307" s="241"/>
      <c r="H307" s="241"/>
      <c r="I307" s="241"/>
      <c r="J307" s="241"/>
      <c r="K307" s="241"/>
      <c r="L307" s="241"/>
      <c r="M307" s="241"/>
      <c r="N307" s="241"/>
      <c r="O307" s="241"/>
      <c r="P307" s="241"/>
      <c r="Q307" s="241"/>
      <c r="R307" s="241"/>
      <c r="S307" s="167"/>
      <c r="T307" s="167"/>
      <c r="U307" s="167"/>
      <c r="V307" s="167"/>
      <c r="W307" s="236"/>
      <c r="X307" s="241"/>
      <c r="Y307" s="241"/>
      <c r="Z307" s="241"/>
      <c r="AA307" s="241"/>
      <c r="AB307" s="241"/>
      <c r="AC307" s="241"/>
      <c r="AD307" s="236"/>
      <c r="AE307" s="164"/>
      <c r="AF307" s="241"/>
      <c r="AG307" s="241"/>
      <c r="AH307" s="241"/>
      <c r="AI307" s="241"/>
      <c r="AJ307" s="164"/>
      <c r="AK307" s="241"/>
      <c r="AL307" s="241"/>
      <c r="AM307" s="241"/>
      <c r="AN307" s="241"/>
      <c r="AO307" s="240"/>
      <c r="AP307" s="327"/>
      <c r="AQ307" s="327"/>
      <c r="AR307" s="327"/>
      <c r="AS307" s="327"/>
      <c r="AT307" s="327"/>
      <c r="AU307" s="333"/>
      <c r="AV307" s="327"/>
      <c r="AW307" s="328"/>
      <c r="AX307" s="328"/>
      <c r="AY307" s="329"/>
      <c r="AZ307" s="329"/>
      <c r="BA307" s="167"/>
      <c r="BB307" s="284"/>
      <c r="BC307" s="167"/>
      <c r="BD307" s="167"/>
      <c r="BE307" s="167"/>
      <c r="BF307" s="169"/>
      <c r="BG307" s="169"/>
      <c r="BH307" s="165"/>
      <c r="BI307" s="169"/>
      <c r="BJ307" s="169"/>
      <c r="BK307" s="169"/>
      <c r="BL307" s="169"/>
      <c r="BM307" s="132"/>
      <c r="BO307" s="132"/>
      <c r="BP307" s="132"/>
      <c r="BQ307" s="132"/>
      <c r="BR307" s="132"/>
    </row>
    <row r="308" spans="1:70" ht="15" customHeight="1">
      <c r="A308" s="233" t="s">
        <v>207</v>
      </c>
      <c r="B308" s="234"/>
      <c r="C308" s="241"/>
      <c r="D308" s="234"/>
      <c r="E308" s="234"/>
      <c r="F308" s="241"/>
      <c r="G308" s="241"/>
      <c r="H308" s="241"/>
      <c r="I308" s="241"/>
      <c r="J308" s="241"/>
      <c r="K308" s="241"/>
      <c r="L308" s="241"/>
      <c r="M308" s="241"/>
      <c r="N308" s="241"/>
      <c r="O308" s="241"/>
      <c r="P308" s="241"/>
      <c r="Q308" s="241"/>
      <c r="R308" s="241"/>
      <c r="S308" s="167"/>
      <c r="T308" s="167"/>
      <c r="U308" s="167"/>
      <c r="V308" s="167"/>
      <c r="W308" s="236"/>
      <c r="X308" s="241"/>
      <c r="Y308" s="241"/>
      <c r="Z308" s="241"/>
      <c r="AA308" s="241"/>
      <c r="AB308" s="241"/>
      <c r="AC308" s="241"/>
      <c r="AD308" s="236"/>
      <c r="AE308" s="164"/>
      <c r="AF308" s="241"/>
      <c r="AG308" s="241"/>
      <c r="AH308" s="241"/>
      <c r="AI308" s="241"/>
      <c r="AJ308" s="164"/>
      <c r="AK308" s="241"/>
      <c r="AL308" s="241"/>
      <c r="AM308" s="241"/>
      <c r="AN308" s="241"/>
      <c r="AO308" s="240"/>
      <c r="AP308" s="327"/>
      <c r="AQ308" s="327"/>
      <c r="AR308" s="327"/>
      <c r="AS308" s="327"/>
      <c r="AT308" s="327"/>
      <c r="AU308" s="333"/>
      <c r="AV308" s="327"/>
      <c r="AW308" s="328"/>
      <c r="AX308" s="328"/>
      <c r="AY308" s="329"/>
      <c r="AZ308" s="329"/>
      <c r="BA308" s="167"/>
      <c r="BB308" s="284"/>
      <c r="BC308" s="167"/>
      <c r="BD308" s="167"/>
      <c r="BE308" s="167"/>
      <c r="BF308" s="167"/>
      <c r="BG308" s="167"/>
      <c r="BH308" s="164"/>
      <c r="BI308" s="167"/>
      <c r="BJ308" s="167"/>
      <c r="BK308" s="232"/>
      <c r="BL308" s="232"/>
      <c r="BM308" s="132"/>
      <c r="BO308" s="132"/>
      <c r="BP308" s="132"/>
      <c r="BQ308" s="132"/>
      <c r="BR308" s="132"/>
    </row>
    <row r="309" spans="1:70" s="50" customFormat="1" ht="15.75" thickBot="1">
      <c r="A309" s="50" t="s">
        <v>703</v>
      </c>
      <c r="B309" s="50" t="s">
        <v>1544</v>
      </c>
      <c r="C309" s="49">
        <v>25</v>
      </c>
      <c r="D309" s="50" t="s">
        <v>100</v>
      </c>
      <c r="E309" s="50" t="s">
        <v>43</v>
      </c>
      <c r="F309" s="49" t="s">
        <v>10</v>
      </c>
      <c r="G309" s="49">
        <v>156</v>
      </c>
      <c r="H309" s="49">
        <v>632</v>
      </c>
      <c r="I309" s="49">
        <v>534</v>
      </c>
      <c r="J309" s="292">
        <v>0.26</v>
      </c>
      <c r="K309" s="292">
        <v>0.36699999999999999</v>
      </c>
      <c r="L309" s="292">
        <v>0.46100000000000002</v>
      </c>
      <c r="M309" s="292">
        <v>0.82799999999999996</v>
      </c>
      <c r="N309" s="49">
        <v>87</v>
      </c>
      <c r="O309" s="49">
        <v>139</v>
      </c>
      <c r="P309" s="49">
        <v>25</v>
      </c>
      <c r="Q309" s="49">
        <v>2</v>
      </c>
      <c r="R309" s="49">
        <v>26</v>
      </c>
      <c r="S309" s="49">
        <v>82</v>
      </c>
      <c r="T309" s="49">
        <v>4</v>
      </c>
      <c r="U309" s="49">
        <v>5</v>
      </c>
      <c r="V309" s="49">
        <v>84</v>
      </c>
      <c r="W309" s="49">
        <v>147</v>
      </c>
      <c r="X309" s="49">
        <v>115</v>
      </c>
      <c r="Y309" s="49">
        <v>246</v>
      </c>
      <c r="Z309" s="49">
        <v>16</v>
      </c>
      <c r="AA309" s="49">
        <v>9</v>
      </c>
      <c r="AB309" s="49">
        <v>0</v>
      </c>
      <c r="AC309" s="49">
        <v>5</v>
      </c>
      <c r="AD309" s="49">
        <v>1</v>
      </c>
      <c r="AE309" s="293" t="s">
        <v>1545</v>
      </c>
      <c r="AF309" s="294"/>
      <c r="AG309" s="49">
        <v>0</v>
      </c>
      <c r="AH309" s="49">
        <v>0</v>
      </c>
      <c r="AI309" s="49">
        <v>0</v>
      </c>
      <c r="AJ309" s="49">
        <v>153</v>
      </c>
      <c r="AK309" s="49">
        <v>1</v>
      </c>
      <c r="AL309" s="49">
        <v>0</v>
      </c>
      <c r="AM309" s="49">
        <v>0</v>
      </c>
      <c r="AN309" s="49">
        <v>0</v>
      </c>
      <c r="AO309" s="294"/>
      <c r="AP309" s="330">
        <v>127</v>
      </c>
      <c r="AQ309" s="331">
        <v>0.27600000000000002</v>
      </c>
      <c r="AR309" s="331">
        <v>0.39200000000000002</v>
      </c>
      <c r="AS309" s="331">
        <v>0.504</v>
      </c>
      <c r="AT309" s="331">
        <v>0.89600000000000002</v>
      </c>
      <c r="AU309" s="294"/>
      <c r="AV309" s="332">
        <v>407</v>
      </c>
      <c r="AW309" s="331">
        <v>0.25600000000000001</v>
      </c>
      <c r="AX309" s="331">
        <v>0.35899999999999999</v>
      </c>
      <c r="AY309" s="331">
        <v>0.44700000000000001</v>
      </c>
      <c r="AZ309" s="331">
        <v>0.80600000000000005</v>
      </c>
    </row>
    <row r="310" spans="1:70" s="50" customFormat="1" ht="15.75" thickBot="1">
      <c r="A310" s="50" t="s">
        <v>1111</v>
      </c>
      <c r="B310" s="50" t="s">
        <v>1253</v>
      </c>
      <c r="C310" s="49">
        <v>25</v>
      </c>
      <c r="D310" s="50" t="s">
        <v>70</v>
      </c>
      <c r="E310" s="50" t="s">
        <v>43</v>
      </c>
      <c r="F310" s="49" t="s">
        <v>35</v>
      </c>
      <c r="G310" s="49">
        <v>31</v>
      </c>
      <c r="H310" s="49">
        <v>102</v>
      </c>
      <c r="I310" s="49">
        <v>96</v>
      </c>
      <c r="J310" s="292">
        <v>0.27100000000000002</v>
      </c>
      <c r="K310" s="292">
        <v>0.314</v>
      </c>
      <c r="L310" s="292">
        <v>0.45800000000000002</v>
      </c>
      <c r="M310" s="292">
        <v>0.77200000000000002</v>
      </c>
      <c r="N310" s="49">
        <v>17</v>
      </c>
      <c r="O310" s="49">
        <v>26</v>
      </c>
      <c r="P310" s="49">
        <v>3</v>
      </c>
      <c r="Q310" s="49">
        <v>0</v>
      </c>
      <c r="R310" s="49">
        <v>5</v>
      </c>
      <c r="S310" s="49">
        <v>15</v>
      </c>
      <c r="T310" s="49">
        <v>0</v>
      </c>
      <c r="U310" s="49">
        <v>1</v>
      </c>
      <c r="V310" s="49">
        <v>5</v>
      </c>
      <c r="W310" s="49">
        <v>16</v>
      </c>
      <c r="X310" s="49">
        <v>101</v>
      </c>
      <c r="Y310" s="49">
        <v>44</v>
      </c>
      <c r="Z310" s="49">
        <v>3</v>
      </c>
      <c r="AA310" s="49">
        <v>1</v>
      </c>
      <c r="AB310" s="49">
        <v>0</v>
      </c>
      <c r="AC310" s="49">
        <v>0</v>
      </c>
      <c r="AD310" s="49">
        <v>0</v>
      </c>
      <c r="AE310" s="293" t="s">
        <v>919</v>
      </c>
      <c r="AF310" s="294"/>
      <c r="AG310" s="49">
        <v>0</v>
      </c>
      <c r="AH310" s="49">
        <v>0</v>
      </c>
      <c r="AI310" s="49">
        <v>0</v>
      </c>
      <c r="AJ310" s="49">
        <v>0</v>
      </c>
      <c r="AK310" s="49">
        <v>0</v>
      </c>
      <c r="AL310" s="49">
        <v>21</v>
      </c>
      <c r="AM310" s="49">
        <v>10</v>
      </c>
      <c r="AN310" s="49">
        <v>0</v>
      </c>
      <c r="AO310" s="294"/>
      <c r="AP310" s="330">
        <v>5</v>
      </c>
      <c r="AQ310" s="331">
        <v>0.4</v>
      </c>
      <c r="AR310" s="331">
        <v>0.4</v>
      </c>
      <c r="AS310" s="331">
        <v>0.6</v>
      </c>
      <c r="AT310" s="331">
        <v>1</v>
      </c>
      <c r="AU310" s="294"/>
      <c r="AV310" s="332">
        <v>91</v>
      </c>
      <c r="AW310" s="331">
        <v>0.26400000000000001</v>
      </c>
      <c r="AX310" s="331">
        <v>0.309</v>
      </c>
      <c r="AY310" s="331">
        <v>0.45100000000000001</v>
      </c>
      <c r="AZ310" s="331">
        <v>0.76</v>
      </c>
    </row>
    <row r="311" spans="1:70" s="50" customFormat="1" ht="15.75" thickBot="1">
      <c r="A311" s="50" t="s">
        <v>86</v>
      </c>
      <c r="B311" s="50" t="s">
        <v>1546</v>
      </c>
      <c r="C311" s="49">
        <v>31</v>
      </c>
      <c r="D311" s="50" t="s">
        <v>69</v>
      </c>
      <c r="E311" s="50" t="s">
        <v>43</v>
      </c>
      <c r="F311" s="49" t="s">
        <v>37</v>
      </c>
      <c r="G311" s="49">
        <v>123</v>
      </c>
      <c r="H311" s="49">
        <v>465</v>
      </c>
      <c r="I311" s="49">
        <v>422</v>
      </c>
      <c r="J311" s="292">
        <v>0.22500000000000001</v>
      </c>
      <c r="K311" s="292">
        <v>0.28799999999999998</v>
      </c>
      <c r="L311" s="292">
        <v>0.34399999999999997</v>
      </c>
      <c r="M311" s="292">
        <v>0.63200000000000001</v>
      </c>
      <c r="N311" s="49">
        <v>43</v>
      </c>
      <c r="O311" s="49">
        <v>95</v>
      </c>
      <c r="P311" s="49">
        <v>20</v>
      </c>
      <c r="Q311" s="49">
        <v>0</v>
      </c>
      <c r="R311" s="49">
        <v>10</v>
      </c>
      <c r="S311" s="49">
        <v>52</v>
      </c>
      <c r="T311" s="49">
        <v>1</v>
      </c>
      <c r="U311" s="49">
        <v>0</v>
      </c>
      <c r="V311" s="49">
        <v>38</v>
      </c>
      <c r="W311" s="49">
        <v>94</v>
      </c>
      <c r="X311" s="49">
        <v>63</v>
      </c>
      <c r="Y311" s="49">
        <v>145</v>
      </c>
      <c r="Z311" s="49">
        <v>14</v>
      </c>
      <c r="AA311" s="49">
        <v>1</v>
      </c>
      <c r="AB311" s="49">
        <v>0</v>
      </c>
      <c r="AC311" s="49">
        <v>4</v>
      </c>
      <c r="AD311" s="49">
        <v>4</v>
      </c>
      <c r="AE311" s="293" t="s">
        <v>935</v>
      </c>
      <c r="AF311" s="294"/>
      <c r="AG311" s="49">
        <v>118</v>
      </c>
      <c r="AH311" s="49">
        <v>0</v>
      </c>
      <c r="AI311" s="49">
        <v>0</v>
      </c>
      <c r="AJ311" s="49">
        <v>0</v>
      </c>
      <c r="AK311" s="49">
        <v>0</v>
      </c>
      <c r="AL311" s="49">
        <v>0</v>
      </c>
      <c r="AM311" s="49">
        <v>0</v>
      </c>
      <c r="AN311" s="49">
        <v>0</v>
      </c>
      <c r="AO311" s="294"/>
      <c r="AP311" s="330">
        <v>78</v>
      </c>
      <c r="AQ311" s="331">
        <v>0.24399999999999999</v>
      </c>
      <c r="AR311" s="331">
        <v>0.30199999999999999</v>
      </c>
      <c r="AS311" s="331">
        <v>0.38500000000000001</v>
      </c>
      <c r="AT311" s="331">
        <v>0.68700000000000006</v>
      </c>
      <c r="AU311" s="294"/>
      <c r="AV311" s="332">
        <v>344</v>
      </c>
      <c r="AW311" s="331">
        <v>0.221</v>
      </c>
      <c r="AX311" s="331">
        <v>0.28499999999999998</v>
      </c>
      <c r="AY311" s="331">
        <v>0.33400000000000002</v>
      </c>
      <c r="AZ311" s="331">
        <v>0.61899999999999999</v>
      </c>
    </row>
    <row r="312" spans="1:70" s="50" customFormat="1" ht="15.75" thickBot="1">
      <c r="A312" s="50" t="s">
        <v>1079</v>
      </c>
      <c r="B312" s="50" t="s">
        <v>1547</v>
      </c>
      <c r="C312" s="49">
        <v>25</v>
      </c>
      <c r="D312" s="50" t="s">
        <v>116</v>
      </c>
      <c r="E312" s="50" t="s">
        <v>43</v>
      </c>
      <c r="F312" s="49" t="s">
        <v>35</v>
      </c>
      <c r="G312" s="49">
        <v>83</v>
      </c>
      <c r="H312" s="49">
        <v>266</v>
      </c>
      <c r="I312" s="49">
        <v>229</v>
      </c>
      <c r="J312" s="292">
        <v>0.24</v>
      </c>
      <c r="K312" s="292">
        <v>0.34100000000000003</v>
      </c>
      <c r="L312" s="292">
        <v>0.28399999999999997</v>
      </c>
      <c r="M312" s="292">
        <v>0.625</v>
      </c>
      <c r="N312" s="49">
        <v>30</v>
      </c>
      <c r="O312" s="49">
        <v>55</v>
      </c>
      <c r="P312" s="49">
        <v>8</v>
      </c>
      <c r="Q312" s="49">
        <v>1</v>
      </c>
      <c r="R312" s="49">
        <v>0</v>
      </c>
      <c r="S312" s="49">
        <v>16</v>
      </c>
      <c r="T312" s="49">
        <v>0</v>
      </c>
      <c r="U312" s="49">
        <v>1</v>
      </c>
      <c r="V312" s="49">
        <v>33</v>
      </c>
      <c r="W312" s="49">
        <v>55</v>
      </c>
      <c r="X312" s="49">
        <v>58</v>
      </c>
      <c r="Y312" s="49">
        <v>65</v>
      </c>
      <c r="Z312" s="49">
        <v>9</v>
      </c>
      <c r="AA312" s="49">
        <v>2</v>
      </c>
      <c r="AB312" s="49">
        <v>2</v>
      </c>
      <c r="AC312" s="49">
        <v>0</v>
      </c>
      <c r="AD312" s="49">
        <v>9</v>
      </c>
      <c r="AE312" s="293" t="s">
        <v>1548</v>
      </c>
      <c r="AF312" s="294"/>
      <c r="AG312" s="49">
        <v>77</v>
      </c>
      <c r="AH312" s="49">
        <v>0</v>
      </c>
      <c r="AI312" s="49">
        <v>4</v>
      </c>
      <c r="AJ312" s="49">
        <v>1</v>
      </c>
      <c r="AK312" s="49">
        <v>0</v>
      </c>
      <c r="AL312" s="49">
        <v>0</v>
      </c>
      <c r="AM312" s="49">
        <v>0</v>
      </c>
      <c r="AN312" s="49">
        <v>0</v>
      </c>
      <c r="AO312" s="294"/>
      <c r="AP312" s="330">
        <v>51</v>
      </c>
      <c r="AQ312" s="331">
        <v>0.19600000000000001</v>
      </c>
      <c r="AR312" s="331">
        <v>0.28100000000000003</v>
      </c>
      <c r="AS312" s="331">
        <v>0.216</v>
      </c>
      <c r="AT312" s="331">
        <v>0.496</v>
      </c>
      <c r="AU312" s="294"/>
      <c r="AV312" s="332">
        <v>178</v>
      </c>
      <c r="AW312" s="331">
        <v>0.253</v>
      </c>
      <c r="AX312" s="331">
        <v>0.35699999999999998</v>
      </c>
      <c r="AY312" s="331">
        <v>0.30299999999999999</v>
      </c>
      <c r="AZ312" s="331">
        <v>0.66100000000000003</v>
      </c>
    </row>
    <row r="313" spans="1:70" ht="15" customHeight="1">
      <c r="A313" s="121"/>
      <c r="B313" s="145"/>
      <c r="C313" s="145"/>
      <c r="D313" s="145"/>
      <c r="E313" s="171"/>
      <c r="F313" s="171"/>
      <c r="G313" s="171"/>
      <c r="H313" s="171"/>
      <c r="I313" s="171"/>
      <c r="J313" s="171"/>
      <c r="K313" s="171"/>
      <c r="L313" s="171"/>
      <c r="M313" s="171"/>
      <c r="N313" s="171"/>
      <c r="O313" s="171"/>
      <c r="P313" s="171"/>
      <c r="Q313" s="171"/>
      <c r="R313" s="171"/>
      <c r="S313" s="171"/>
      <c r="T313" s="171"/>
      <c r="U313" s="171"/>
      <c r="V313" s="171"/>
      <c r="W313" s="171"/>
      <c r="X313" s="171"/>
      <c r="Y313" s="171"/>
      <c r="Z313" s="171"/>
      <c r="AA313" s="171"/>
      <c r="AB313" s="171"/>
      <c r="AC313" s="171"/>
      <c r="AD313" s="170"/>
      <c r="AE313" s="170"/>
      <c r="AF313" s="171"/>
      <c r="AG313" s="171"/>
      <c r="AH313" s="171"/>
      <c r="AI313" s="171"/>
      <c r="AJ313" s="170"/>
      <c r="AK313" s="171"/>
      <c r="AL313" s="171"/>
      <c r="AM313" s="171"/>
      <c r="AN313" s="171"/>
      <c r="AO313" s="170"/>
      <c r="AP313" s="49"/>
      <c r="AQ313" s="49"/>
      <c r="AR313" s="49"/>
      <c r="AS313" s="84"/>
      <c r="AT313" s="84"/>
      <c r="AU313" s="49"/>
      <c r="AV313" s="49"/>
      <c r="AW313" s="84"/>
      <c r="AX313" s="84"/>
      <c r="AY313" s="49"/>
      <c r="AZ313" s="49"/>
      <c r="BA313" s="171"/>
      <c r="BC313" s="171"/>
      <c r="BD313" s="171"/>
      <c r="BE313" s="171"/>
      <c r="BF313" s="109"/>
      <c r="BG313" s="109"/>
      <c r="BH313" s="170"/>
      <c r="BI313" s="109"/>
      <c r="BJ313" s="109"/>
      <c r="BK313" s="107"/>
      <c r="BL313" s="107"/>
    </row>
    <row r="314" spans="1:70" s="106" customFormat="1" ht="15" customHeight="1">
      <c r="A314" s="147" t="s">
        <v>475</v>
      </c>
      <c r="B314" s="148"/>
      <c r="C314" s="148"/>
      <c r="D314" s="148"/>
      <c r="E314" s="138"/>
      <c r="F314" s="138"/>
      <c r="G314" s="138"/>
      <c r="H314" s="138"/>
      <c r="I314" s="138"/>
      <c r="J314" s="138"/>
      <c r="K314" s="138"/>
      <c r="L314" s="138"/>
      <c r="M314" s="138"/>
      <c r="N314" s="138"/>
      <c r="O314" s="138"/>
      <c r="P314" s="138"/>
      <c r="Q314" s="138"/>
      <c r="R314" s="138"/>
      <c r="S314" s="138"/>
      <c r="T314" s="138"/>
      <c r="U314" s="138"/>
      <c r="V314" s="138"/>
      <c r="W314" s="138"/>
      <c r="X314" s="138"/>
      <c r="Y314" s="138"/>
      <c r="Z314" s="138"/>
      <c r="AA314" s="138"/>
      <c r="AB314" s="138"/>
      <c r="AC314" s="138"/>
      <c r="AD314" s="138"/>
      <c r="AE314" s="138"/>
      <c r="AF314" s="138"/>
      <c r="AG314" s="138"/>
      <c r="AH314" s="138"/>
      <c r="AI314" s="138"/>
      <c r="AJ314" s="138"/>
      <c r="AK314" s="138"/>
      <c r="AL314" s="138"/>
      <c r="AM314" s="138"/>
      <c r="AN314" s="138"/>
      <c r="AO314" s="138"/>
      <c r="AP314" s="341"/>
      <c r="AQ314" s="341"/>
      <c r="AR314" s="341"/>
      <c r="AS314" s="341"/>
      <c r="AT314" s="341"/>
      <c r="AU314" s="341"/>
      <c r="AV314" s="341"/>
      <c r="AW314" s="341"/>
      <c r="AX314" s="341"/>
      <c r="AY314" s="341"/>
      <c r="AZ314" s="341"/>
      <c r="BA314" s="138"/>
      <c r="BB314" s="150"/>
      <c r="BC314" s="138"/>
      <c r="BD314" s="138"/>
      <c r="BE314" s="138"/>
      <c r="BF314" s="138"/>
      <c r="BG314" s="138"/>
      <c r="BH314" s="138"/>
      <c r="BI314" s="138"/>
      <c r="BJ314" s="138"/>
      <c r="BK314" s="137"/>
      <c r="BL314" s="137"/>
    </row>
    <row r="315" spans="1:70" s="132" customFormat="1" ht="15" customHeight="1">
      <c r="A315" s="146"/>
      <c r="B315" s="145"/>
      <c r="C315" s="145"/>
      <c r="D315" s="145"/>
      <c r="E315" s="171"/>
      <c r="F315" s="171"/>
      <c r="G315" s="171"/>
      <c r="H315" s="171"/>
      <c r="I315" s="171"/>
      <c r="J315" s="171"/>
      <c r="K315" s="171"/>
      <c r="L315" s="171"/>
      <c r="M315" s="171"/>
      <c r="N315" s="171"/>
      <c r="O315" s="171"/>
      <c r="P315" s="171"/>
      <c r="Q315" s="171"/>
      <c r="R315" s="171"/>
      <c r="S315" s="171"/>
      <c r="T315" s="171"/>
      <c r="U315" s="171"/>
      <c r="V315" s="171"/>
      <c r="W315" s="171"/>
      <c r="X315" s="171"/>
      <c r="Y315" s="171"/>
      <c r="Z315" s="171"/>
      <c r="AA315" s="171"/>
      <c r="AB315" s="171"/>
      <c r="AC315" s="171"/>
      <c r="AD315" s="170"/>
      <c r="AE315" s="170"/>
      <c r="AF315" s="171"/>
      <c r="AG315" s="171"/>
      <c r="AH315" s="171"/>
      <c r="AI315" s="171"/>
      <c r="AJ315" s="170"/>
      <c r="AK315" s="171"/>
      <c r="AL315" s="171"/>
      <c r="AM315" s="171"/>
      <c r="AN315" s="171"/>
      <c r="AO315" s="170"/>
      <c r="AP315" s="49"/>
      <c r="AQ315" s="49"/>
      <c r="AR315" s="49"/>
      <c r="AS315" s="84"/>
      <c r="AT315" s="84"/>
      <c r="AU315" s="49"/>
      <c r="AV315" s="49"/>
      <c r="AW315" s="84"/>
      <c r="AX315" s="84"/>
      <c r="AY315" s="49"/>
      <c r="AZ315" s="49"/>
      <c r="BA315" s="171"/>
      <c r="BB315" s="150"/>
      <c r="BC315" s="171"/>
      <c r="BD315" s="171"/>
      <c r="BE315" s="171"/>
      <c r="BF315" s="171"/>
      <c r="BG315" s="171"/>
      <c r="BH315" s="170"/>
      <c r="BI315" s="171"/>
      <c r="BJ315" s="171"/>
      <c r="BK315" s="169"/>
      <c r="BL315" s="169"/>
    </row>
    <row r="316" spans="1:70" ht="15" customHeight="1">
      <c r="A316" s="113" t="s">
        <v>462</v>
      </c>
      <c r="B316" s="140"/>
      <c r="C316" s="140"/>
      <c r="D316" s="140"/>
      <c r="E316" s="171"/>
      <c r="F316" s="171"/>
      <c r="G316" s="171"/>
      <c r="H316" s="171"/>
      <c r="I316" s="171"/>
      <c r="J316" s="171"/>
      <c r="K316" s="171"/>
      <c r="L316" s="171"/>
      <c r="M316" s="171"/>
      <c r="N316" s="171"/>
      <c r="O316" s="171"/>
      <c r="P316" s="171"/>
      <c r="Q316" s="171"/>
      <c r="R316" s="171"/>
      <c r="S316" s="171"/>
      <c r="T316" s="171"/>
      <c r="U316" s="171"/>
      <c r="V316" s="171"/>
      <c r="W316" s="171"/>
      <c r="X316" s="171"/>
      <c r="Y316" s="171"/>
      <c r="Z316" s="171"/>
      <c r="AA316" s="171"/>
      <c r="AB316" s="171"/>
      <c r="AC316" s="171"/>
      <c r="AD316" s="170"/>
      <c r="AE316" s="170"/>
      <c r="AF316" s="171"/>
      <c r="AG316" s="171"/>
      <c r="AH316" s="171"/>
      <c r="AI316" s="171"/>
      <c r="AJ316" s="170"/>
      <c r="AK316" s="171"/>
      <c r="AL316" s="171"/>
      <c r="AM316" s="171"/>
      <c r="AN316" s="171"/>
      <c r="AO316" s="170"/>
      <c r="AP316" s="49"/>
      <c r="AQ316" s="49"/>
      <c r="AR316" s="49"/>
      <c r="AS316" s="49"/>
      <c r="AT316" s="84"/>
      <c r="AU316" s="49"/>
      <c r="AV316" s="49"/>
      <c r="AW316" s="84"/>
      <c r="AX316" s="84"/>
      <c r="AY316" s="49"/>
      <c r="AZ316" s="49"/>
      <c r="BA316" s="171"/>
      <c r="BC316" s="171"/>
      <c r="BD316" s="171"/>
      <c r="BE316" s="171"/>
      <c r="BF316" s="107"/>
      <c r="BG316" s="107"/>
      <c r="BH316" s="165"/>
      <c r="BI316" s="107"/>
      <c r="BJ316" s="107"/>
      <c r="BK316" s="107"/>
      <c r="BL316" s="107"/>
    </row>
    <row r="317" spans="1:70" s="50" customFormat="1" ht="15.75" thickBot="1">
      <c r="A317" s="50" t="s">
        <v>778</v>
      </c>
      <c r="B317" s="50" t="s">
        <v>1549</v>
      </c>
      <c r="C317" s="49">
        <v>26</v>
      </c>
      <c r="D317" s="50" t="s">
        <v>47</v>
      </c>
      <c r="E317" s="50" t="s">
        <v>43</v>
      </c>
      <c r="F317" s="49" t="s">
        <v>10</v>
      </c>
      <c r="G317" s="49">
        <v>107</v>
      </c>
      <c r="H317" s="49">
        <v>412</v>
      </c>
      <c r="I317" s="49">
        <v>372</v>
      </c>
      <c r="J317" s="292">
        <v>0.27200000000000002</v>
      </c>
      <c r="K317" s="292">
        <v>0.34</v>
      </c>
      <c r="L317" s="292">
        <v>0.51600000000000001</v>
      </c>
      <c r="M317" s="292">
        <v>0.85599999999999998</v>
      </c>
      <c r="N317" s="49">
        <v>58</v>
      </c>
      <c r="O317" s="49">
        <v>101</v>
      </c>
      <c r="P317" s="49">
        <v>24</v>
      </c>
      <c r="Q317" s="49">
        <v>5</v>
      </c>
      <c r="R317" s="49">
        <v>19</v>
      </c>
      <c r="S317" s="49">
        <v>65</v>
      </c>
      <c r="T317" s="49">
        <v>5</v>
      </c>
      <c r="U317" s="49">
        <v>4</v>
      </c>
      <c r="V317" s="49">
        <v>32</v>
      </c>
      <c r="W317" s="49">
        <v>104</v>
      </c>
      <c r="X317" s="49">
        <v>124</v>
      </c>
      <c r="Y317" s="49">
        <v>192</v>
      </c>
      <c r="Z317" s="49">
        <v>12</v>
      </c>
      <c r="AA317" s="49">
        <v>7</v>
      </c>
      <c r="AB317" s="49">
        <v>0</v>
      </c>
      <c r="AC317" s="49">
        <v>1</v>
      </c>
      <c r="AD317" s="49">
        <v>2</v>
      </c>
      <c r="AE317" s="293" t="s">
        <v>1550</v>
      </c>
      <c r="AF317" s="294"/>
      <c r="AG317" s="49">
        <v>0</v>
      </c>
      <c r="AH317" s="49">
        <v>0</v>
      </c>
      <c r="AI317" s="49">
        <v>0</v>
      </c>
      <c r="AJ317" s="49">
        <v>0</v>
      </c>
      <c r="AK317" s="49">
        <v>0</v>
      </c>
      <c r="AL317" s="49">
        <v>52</v>
      </c>
      <c r="AM317" s="49">
        <v>19</v>
      </c>
      <c r="AN317" s="49">
        <v>50</v>
      </c>
      <c r="AO317" s="294"/>
      <c r="AP317" s="330">
        <v>109</v>
      </c>
      <c r="AQ317" s="331">
        <v>0.23899999999999999</v>
      </c>
      <c r="AR317" s="331">
        <v>0.32500000000000001</v>
      </c>
      <c r="AS317" s="331">
        <v>0.505</v>
      </c>
      <c r="AT317" s="331">
        <v>0.83</v>
      </c>
      <c r="AU317" s="294"/>
      <c r="AV317" s="332">
        <v>263</v>
      </c>
      <c r="AW317" s="331">
        <v>0.28499999999999998</v>
      </c>
      <c r="AX317" s="331">
        <v>0.34599999999999997</v>
      </c>
      <c r="AY317" s="331">
        <v>0.52100000000000002</v>
      </c>
      <c r="AZ317" s="331">
        <v>0.86699999999999999</v>
      </c>
    </row>
    <row r="318" spans="1:70" s="50" customFormat="1" ht="15.75" thickBot="1">
      <c r="A318" s="50" t="s">
        <v>633</v>
      </c>
      <c r="B318" s="50" t="s">
        <v>1551</v>
      </c>
      <c r="C318" s="49">
        <v>24</v>
      </c>
      <c r="D318" s="50" t="s">
        <v>55</v>
      </c>
      <c r="E318" s="50" t="s">
        <v>34</v>
      </c>
      <c r="F318" s="49" t="s">
        <v>10</v>
      </c>
      <c r="G318" s="49">
        <v>148</v>
      </c>
      <c r="H318" s="49">
        <v>635</v>
      </c>
      <c r="I318" s="49">
        <v>571</v>
      </c>
      <c r="J318" s="292">
        <v>0.27300000000000002</v>
      </c>
      <c r="K318" s="292">
        <v>0.34300000000000003</v>
      </c>
      <c r="L318" s="292">
        <v>0.40300000000000002</v>
      </c>
      <c r="M318" s="292">
        <v>0.746</v>
      </c>
      <c r="N318" s="49">
        <v>94</v>
      </c>
      <c r="O318" s="49">
        <v>156</v>
      </c>
      <c r="P318" s="49">
        <v>32</v>
      </c>
      <c r="Q318" s="49">
        <v>6</v>
      </c>
      <c r="R318" s="49">
        <v>10</v>
      </c>
      <c r="S318" s="49">
        <v>62</v>
      </c>
      <c r="T318" s="49">
        <v>15</v>
      </c>
      <c r="U318" s="49">
        <v>1</v>
      </c>
      <c r="V318" s="49">
        <v>56</v>
      </c>
      <c r="W318" s="49">
        <v>116</v>
      </c>
      <c r="X318" s="49">
        <v>95</v>
      </c>
      <c r="Y318" s="49">
        <v>230</v>
      </c>
      <c r="Z318" s="49">
        <v>17</v>
      </c>
      <c r="AA318" s="49">
        <v>6</v>
      </c>
      <c r="AB318" s="49">
        <v>0</v>
      </c>
      <c r="AC318" s="49">
        <v>2</v>
      </c>
      <c r="AD318" s="49">
        <v>6</v>
      </c>
      <c r="AE318" s="293" t="s">
        <v>885</v>
      </c>
      <c r="AF318" s="294"/>
      <c r="AG318" s="49">
        <v>0</v>
      </c>
      <c r="AH318" s="49">
        <v>0</v>
      </c>
      <c r="AI318" s="49">
        <v>0</v>
      </c>
      <c r="AJ318" s="49">
        <v>0</v>
      </c>
      <c r="AK318" s="49">
        <v>147</v>
      </c>
      <c r="AL318" s="49">
        <v>0</v>
      </c>
      <c r="AM318" s="49">
        <v>0</v>
      </c>
      <c r="AN318" s="49">
        <v>0</v>
      </c>
      <c r="AO318" s="294"/>
      <c r="AP318" s="330">
        <v>109</v>
      </c>
      <c r="AQ318" s="331">
        <v>0.29399999999999998</v>
      </c>
      <c r="AR318" s="331">
        <v>0.373</v>
      </c>
      <c r="AS318" s="331">
        <v>0.40400000000000003</v>
      </c>
      <c r="AT318" s="331">
        <v>0.77700000000000002</v>
      </c>
      <c r="AU318" s="294"/>
      <c r="AV318" s="332">
        <v>462</v>
      </c>
      <c r="AW318" s="331">
        <v>0.26800000000000002</v>
      </c>
      <c r="AX318" s="331">
        <v>0.33600000000000002</v>
      </c>
      <c r="AY318" s="331">
        <v>0.40300000000000002</v>
      </c>
      <c r="AZ318" s="331">
        <v>0.73899999999999999</v>
      </c>
    </row>
    <row r="319" spans="1:70" s="50" customFormat="1" ht="15.75" thickBot="1">
      <c r="A319" s="50" t="s">
        <v>780</v>
      </c>
      <c r="B319" s="50" t="s">
        <v>1552</v>
      </c>
      <c r="C319" s="49">
        <v>23</v>
      </c>
      <c r="D319" s="50" t="s">
        <v>33</v>
      </c>
      <c r="E319" s="50" t="s">
        <v>34</v>
      </c>
      <c r="F319" s="49" t="s">
        <v>10</v>
      </c>
      <c r="G319" s="49">
        <v>140</v>
      </c>
      <c r="H319" s="49">
        <v>511</v>
      </c>
      <c r="I319" s="49">
        <v>462</v>
      </c>
      <c r="J319" s="292">
        <v>0.253</v>
      </c>
      <c r="K319" s="292">
        <v>0.314</v>
      </c>
      <c r="L319" s="292">
        <v>0.41299999999999998</v>
      </c>
      <c r="M319" s="292">
        <v>0.72799999999999998</v>
      </c>
      <c r="N319" s="49">
        <v>69</v>
      </c>
      <c r="O319" s="49">
        <v>117</v>
      </c>
      <c r="P319" s="49">
        <v>14</v>
      </c>
      <c r="Q319" s="49">
        <v>6</v>
      </c>
      <c r="R319" s="49">
        <v>16</v>
      </c>
      <c r="S319" s="49">
        <v>51</v>
      </c>
      <c r="T319" s="49">
        <v>29</v>
      </c>
      <c r="U319" s="49">
        <v>1</v>
      </c>
      <c r="V319" s="49">
        <v>38</v>
      </c>
      <c r="W319" s="49">
        <v>150</v>
      </c>
      <c r="X319" s="49">
        <v>94</v>
      </c>
      <c r="Y319" s="49">
        <v>191</v>
      </c>
      <c r="Z319" s="49">
        <v>1</v>
      </c>
      <c r="AA319" s="49">
        <v>4</v>
      </c>
      <c r="AB319" s="49">
        <v>5</v>
      </c>
      <c r="AC319" s="49">
        <v>2</v>
      </c>
      <c r="AD319" s="49">
        <v>2</v>
      </c>
      <c r="AE319" s="293" t="s">
        <v>912</v>
      </c>
      <c r="AF319" s="294"/>
      <c r="AG319" s="49">
        <v>0</v>
      </c>
      <c r="AH319" s="49">
        <v>0</v>
      </c>
      <c r="AI319" s="49">
        <v>0</v>
      </c>
      <c r="AJ319" s="49">
        <v>0</v>
      </c>
      <c r="AK319" s="49">
        <v>0</v>
      </c>
      <c r="AL319" s="49">
        <v>0</v>
      </c>
      <c r="AM319" s="49">
        <v>137</v>
      </c>
      <c r="AN319" s="49">
        <v>0</v>
      </c>
      <c r="AO319" s="294"/>
      <c r="AP319" s="330">
        <v>131</v>
      </c>
      <c r="AQ319" s="331">
        <v>0.28199999999999997</v>
      </c>
      <c r="AR319" s="331">
        <v>0.36499999999999999</v>
      </c>
      <c r="AS319" s="331">
        <v>0.42699999999999999</v>
      </c>
      <c r="AT319" s="331">
        <v>0.79200000000000004</v>
      </c>
      <c r="AU319" s="294"/>
      <c r="AV319" s="332">
        <v>331</v>
      </c>
      <c r="AW319" s="331">
        <v>0.24199999999999999</v>
      </c>
      <c r="AX319" s="331">
        <v>0.29299999999999998</v>
      </c>
      <c r="AY319" s="331">
        <v>0.40799999999999997</v>
      </c>
      <c r="AZ319" s="331">
        <v>0.70099999999999996</v>
      </c>
    </row>
    <row r="320" spans="1:70" s="50" customFormat="1" ht="15.75" thickBot="1">
      <c r="A320" s="50" t="s">
        <v>253</v>
      </c>
      <c r="B320" s="50" t="s">
        <v>1484</v>
      </c>
      <c r="C320" s="49">
        <v>30</v>
      </c>
      <c r="D320" s="50" t="s">
        <v>119</v>
      </c>
      <c r="E320" s="50" t="s">
        <v>34</v>
      </c>
      <c r="F320" s="49" t="s">
        <v>10</v>
      </c>
      <c r="G320" s="49">
        <v>84</v>
      </c>
      <c r="H320" s="49">
        <v>325</v>
      </c>
      <c r="I320" s="49">
        <v>300</v>
      </c>
      <c r="J320" s="292">
        <v>0.26300000000000001</v>
      </c>
      <c r="K320" s="292">
        <v>0.311</v>
      </c>
      <c r="L320" s="292">
        <v>0.45700000000000002</v>
      </c>
      <c r="M320" s="292">
        <v>0.76700000000000002</v>
      </c>
      <c r="N320" s="49">
        <v>41</v>
      </c>
      <c r="O320" s="49">
        <v>79</v>
      </c>
      <c r="P320" s="49">
        <v>22</v>
      </c>
      <c r="Q320" s="49">
        <v>0</v>
      </c>
      <c r="R320" s="49">
        <v>12</v>
      </c>
      <c r="S320" s="49">
        <v>55</v>
      </c>
      <c r="T320" s="49">
        <v>0</v>
      </c>
      <c r="U320" s="49">
        <v>1</v>
      </c>
      <c r="V320" s="49">
        <v>18</v>
      </c>
      <c r="W320" s="49">
        <v>50</v>
      </c>
      <c r="X320" s="49">
        <v>110</v>
      </c>
      <c r="Y320" s="49">
        <v>137</v>
      </c>
      <c r="Z320" s="49">
        <v>10</v>
      </c>
      <c r="AA320" s="49">
        <v>4</v>
      </c>
      <c r="AB320" s="49">
        <v>0</v>
      </c>
      <c r="AC320" s="49">
        <v>3</v>
      </c>
      <c r="AD320" s="49">
        <v>0</v>
      </c>
      <c r="AE320" s="293" t="s">
        <v>947</v>
      </c>
      <c r="AF320" s="294"/>
      <c r="AG320" s="49">
        <v>49</v>
      </c>
      <c r="AH320" s="49">
        <v>1</v>
      </c>
      <c r="AI320" s="49">
        <v>0</v>
      </c>
      <c r="AJ320" s="49">
        <v>0</v>
      </c>
      <c r="AK320" s="49">
        <v>0</v>
      </c>
      <c r="AL320" s="49">
        <v>0</v>
      </c>
      <c r="AM320" s="49">
        <v>0</v>
      </c>
      <c r="AN320" s="49">
        <v>0</v>
      </c>
      <c r="AO320" s="294"/>
      <c r="AP320" s="330">
        <v>87</v>
      </c>
      <c r="AQ320" s="331">
        <v>0.24099999999999999</v>
      </c>
      <c r="AR320" s="331">
        <v>0.28000000000000003</v>
      </c>
      <c r="AS320" s="331">
        <v>0.44800000000000001</v>
      </c>
      <c r="AT320" s="331">
        <v>0.72799999999999998</v>
      </c>
      <c r="AU320" s="294"/>
      <c r="AV320" s="332">
        <v>213</v>
      </c>
      <c r="AW320" s="331">
        <v>0.27200000000000002</v>
      </c>
      <c r="AX320" s="331">
        <v>0.32300000000000001</v>
      </c>
      <c r="AY320" s="331">
        <v>0.46</v>
      </c>
      <c r="AZ320" s="331">
        <v>0.78300000000000003</v>
      </c>
    </row>
    <row r="321" spans="1:64" s="50" customFormat="1" ht="15.75" thickBot="1">
      <c r="A321" s="50" t="s">
        <v>211</v>
      </c>
      <c r="B321" s="50" t="s">
        <v>1553</v>
      </c>
      <c r="C321" s="49">
        <v>29</v>
      </c>
      <c r="D321" s="50" t="s">
        <v>44</v>
      </c>
      <c r="E321" s="50" t="s">
        <v>34</v>
      </c>
      <c r="F321" s="49" t="s">
        <v>35</v>
      </c>
      <c r="G321" s="49">
        <v>143</v>
      </c>
      <c r="H321" s="49">
        <v>459</v>
      </c>
      <c r="I321" s="49">
        <v>418</v>
      </c>
      <c r="J321" s="292">
        <v>0.23699999999999999</v>
      </c>
      <c r="K321" s="292">
        <v>0.28599999999999998</v>
      </c>
      <c r="L321" s="292">
        <v>0.35599999999999998</v>
      </c>
      <c r="M321" s="292">
        <v>0.64300000000000002</v>
      </c>
      <c r="N321" s="49">
        <v>37</v>
      </c>
      <c r="O321" s="49">
        <v>99</v>
      </c>
      <c r="P321" s="49">
        <v>21</v>
      </c>
      <c r="Q321" s="49">
        <v>1</v>
      </c>
      <c r="R321" s="49">
        <v>9</v>
      </c>
      <c r="S321" s="49">
        <v>62</v>
      </c>
      <c r="T321" s="49">
        <v>3</v>
      </c>
      <c r="U321" s="49">
        <v>2</v>
      </c>
      <c r="V321" s="49">
        <v>31</v>
      </c>
      <c r="W321" s="49">
        <v>96</v>
      </c>
      <c r="X321" s="49">
        <v>68</v>
      </c>
      <c r="Y321" s="49">
        <v>149</v>
      </c>
      <c r="Z321" s="49">
        <v>14</v>
      </c>
      <c r="AA321" s="49">
        <v>0</v>
      </c>
      <c r="AB321" s="49">
        <v>5</v>
      </c>
      <c r="AC321" s="49">
        <v>5</v>
      </c>
      <c r="AD321" s="49">
        <v>0</v>
      </c>
      <c r="AE321" s="293" t="s">
        <v>1554</v>
      </c>
      <c r="AF321" s="294"/>
      <c r="AG321" s="49">
        <v>0</v>
      </c>
      <c r="AH321" s="49">
        <v>0</v>
      </c>
      <c r="AI321" s="49">
        <v>56</v>
      </c>
      <c r="AJ321" s="49">
        <v>8</v>
      </c>
      <c r="AK321" s="49">
        <v>87</v>
      </c>
      <c r="AL321" s="49">
        <v>0</v>
      </c>
      <c r="AM321" s="49">
        <v>0</v>
      </c>
      <c r="AN321" s="49">
        <v>0</v>
      </c>
      <c r="AO321" s="294"/>
      <c r="AP321" s="330">
        <v>69</v>
      </c>
      <c r="AQ321" s="331">
        <v>0.246</v>
      </c>
      <c r="AR321" s="331">
        <v>0.30299999999999999</v>
      </c>
      <c r="AS321" s="331">
        <v>0.30399999999999999</v>
      </c>
      <c r="AT321" s="331">
        <v>0.60699999999999998</v>
      </c>
      <c r="AU321" s="294"/>
      <c r="AV321" s="332">
        <v>349</v>
      </c>
      <c r="AW321" s="331">
        <v>0.23499999999999999</v>
      </c>
      <c r="AX321" s="331">
        <v>0.28299999999999997</v>
      </c>
      <c r="AY321" s="331">
        <v>0.36699999999999999</v>
      </c>
      <c r="AZ321" s="331">
        <v>0.65</v>
      </c>
    </row>
    <row r="322" spans="1:64" s="50" customFormat="1" ht="15.75" thickBot="1">
      <c r="A322" s="50" t="s">
        <v>677</v>
      </c>
      <c r="B322" s="50" t="s">
        <v>1556</v>
      </c>
      <c r="C322" s="49">
        <v>26</v>
      </c>
      <c r="D322" s="50" t="s">
        <v>49</v>
      </c>
      <c r="E322" s="50" t="s">
        <v>43</v>
      </c>
      <c r="F322" s="49" t="s">
        <v>35</v>
      </c>
      <c r="G322" s="49">
        <v>149</v>
      </c>
      <c r="H322" s="49">
        <v>635</v>
      </c>
      <c r="I322" s="49">
        <v>536</v>
      </c>
      <c r="J322" s="292">
        <v>0.248</v>
      </c>
      <c r="K322" s="292">
        <v>0.35699999999999998</v>
      </c>
      <c r="L322" s="292">
        <v>0.48699999999999999</v>
      </c>
      <c r="M322" s="292">
        <v>0.84399999999999997</v>
      </c>
      <c r="N322" s="49">
        <v>89</v>
      </c>
      <c r="O322" s="49">
        <v>133</v>
      </c>
      <c r="P322" s="49">
        <v>30</v>
      </c>
      <c r="Q322" s="49">
        <v>4</v>
      </c>
      <c r="R322" s="49">
        <v>30</v>
      </c>
      <c r="S322" s="49">
        <v>105</v>
      </c>
      <c r="T322" s="49">
        <v>6</v>
      </c>
      <c r="U322" s="49">
        <v>4</v>
      </c>
      <c r="V322" s="49">
        <v>87</v>
      </c>
      <c r="W322" s="49">
        <v>152</v>
      </c>
      <c r="X322" s="49">
        <v>110</v>
      </c>
      <c r="Y322" s="49">
        <v>261</v>
      </c>
      <c r="Z322" s="49">
        <v>15</v>
      </c>
      <c r="AA322" s="49">
        <v>7</v>
      </c>
      <c r="AB322" s="49">
        <v>0</v>
      </c>
      <c r="AC322" s="49">
        <v>5</v>
      </c>
      <c r="AD322" s="49">
        <v>13</v>
      </c>
      <c r="AE322" s="293" t="s">
        <v>889</v>
      </c>
      <c r="AF322" s="294"/>
      <c r="AG322" s="49">
        <v>0</v>
      </c>
      <c r="AH322" s="49">
        <v>0</v>
      </c>
      <c r="AI322" s="49">
        <v>0</v>
      </c>
      <c r="AJ322" s="49">
        <v>144</v>
      </c>
      <c r="AK322" s="49">
        <v>0</v>
      </c>
      <c r="AL322" s="49">
        <v>0</v>
      </c>
      <c r="AM322" s="49">
        <v>0</v>
      </c>
      <c r="AN322" s="49">
        <v>0</v>
      </c>
      <c r="AO322" s="294"/>
      <c r="AP322" s="330">
        <v>132</v>
      </c>
      <c r="AQ322" s="331">
        <v>0.14399999999999999</v>
      </c>
      <c r="AR322" s="331">
        <v>0.26900000000000002</v>
      </c>
      <c r="AS322" s="331">
        <v>0.28799999999999998</v>
      </c>
      <c r="AT322" s="331">
        <v>0.55700000000000005</v>
      </c>
      <c r="AU322" s="294"/>
      <c r="AV322" s="332">
        <v>404</v>
      </c>
      <c r="AW322" s="331">
        <v>0.28199999999999997</v>
      </c>
      <c r="AX322" s="331">
        <v>0.38600000000000001</v>
      </c>
      <c r="AY322" s="331">
        <v>0.55200000000000005</v>
      </c>
      <c r="AZ322" s="331">
        <v>0.93799999999999994</v>
      </c>
    </row>
    <row r="323" spans="1:64" s="50" customFormat="1" ht="15.75" thickBot="1">
      <c r="A323" s="50" t="s">
        <v>785</v>
      </c>
      <c r="B323" s="50" t="s">
        <v>1557</v>
      </c>
      <c r="C323" s="49">
        <v>27</v>
      </c>
      <c r="D323" s="50" t="s">
        <v>89</v>
      </c>
      <c r="E323" s="50" t="s">
        <v>34</v>
      </c>
      <c r="F323" s="49" t="s">
        <v>10</v>
      </c>
      <c r="G323" s="49">
        <v>109</v>
      </c>
      <c r="H323" s="49">
        <v>379</v>
      </c>
      <c r="I323" s="49">
        <v>348</v>
      </c>
      <c r="J323" s="292">
        <v>0.27600000000000002</v>
      </c>
      <c r="K323" s="292">
        <v>0.33</v>
      </c>
      <c r="L323" s="292">
        <v>0.45700000000000002</v>
      </c>
      <c r="M323" s="292">
        <v>0.78700000000000003</v>
      </c>
      <c r="N323" s="49">
        <v>50</v>
      </c>
      <c r="O323" s="49">
        <v>96</v>
      </c>
      <c r="P323" s="49">
        <v>15</v>
      </c>
      <c r="Q323" s="49">
        <v>6</v>
      </c>
      <c r="R323" s="49">
        <v>12</v>
      </c>
      <c r="S323" s="49">
        <v>38</v>
      </c>
      <c r="T323" s="49">
        <v>6</v>
      </c>
      <c r="U323" s="49">
        <v>0</v>
      </c>
      <c r="V323" s="49">
        <v>23</v>
      </c>
      <c r="W323" s="49">
        <v>79</v>
      </c>
      <c r="X323" s="49">
        <v>105</v>
      </c>
      <c r="Y323" s="49">
        <v>159</v>
      </c>
      <c r="Z323" s="49">
        <v>4</v>
      </c>
      <c r="AA323" s="49">
        <v>6</v>
      </c>
      <c r="AB323" s="49">
        <v>0</v>
      </c>
      <c r="AC323" s="49">
        <v>2</v>
      </c>
      <c r="AD323" s="49">
        <v>0</v>
      </c>
      <c r="AE323" s="293" t="s">
        <v>925</v>
      </c>
      <c r="AF323" s="294"/>
      <c r="AG323" s="49">
        <v>0</v>
      </c>
      <c r="AH323" s="49">
        <v>0</v>
      </c>
      <c r="AI323" s="49">
        <v>0</v>
      </c>
      <c r="AJ323" s="49">
        <v>0</v>
      </c>
      <c r="AK323" s="49">
        <v>0</v>
      </c>
      <c r="AL323" s="49">
        <v>19</v>
      </c>
      <c r="AM323" s="49">
        <v>67</v>
      </c>
      <c r="AN323" s="49">
        <v>25</v>
      </c>
      <c r="AO323" s="294"/>
      <c r="AP323" s="330">
        <v>118</v>
      </c>
      <c r="AQ323" s="331">
        <v>0.26300000000000001</v>
      </c>
      <c r="AR323" s="331">
        <v>0.31</v>
      </c>
      <c r="AS323" s="331">
        <v>0.48299999999999998</v>
      </c>
      <c r="AT323" s="331">
        <v>0.79300000000000004</v>
      </c>
      <c r="AU323" s="294"/>
      <c r="AV323" s="332">
        <v>230</v>
      </c>
      <c r="AW323" s="331">
        <v>0.28299999999999997</v>
      </c>
      <c r="AX323" s="331">
        <v>0.34</v>
      </c>
      <c r="AY323" s="331">
        <v>0.443</v>
      </c>
      <c r="AZ323" s="331">
        <v>0.78300000000000003</v>
      </c>
    </row>
    <row r="324" spans="1:64" s="50" customFormat="1" ht="15.75" thickBot="1">
      <c r="A324" s="50" t="s">
        <v>212</v>
      </c>
      <c r="B324" s="50" t="s">
        <v>1558</v>
      </c>
      <c r="C324" s="49">
        <v>26</v>
      </c>
      <c r="D324" s="50" t="s">
        <v>132</v>
      </c>
      <c r="E324" s="50" t="s">
        <v>43</v>
      </c>
      <c r="F324" s="49" t="s">
        <v>10</v>
      </c>
      <c r="G324" s="49">
        <v>155</v>
      </c>
      <c r="H324" s="49">
        <v>649</v>
      </c>
      <c r="I324" s="49">
        <v>567</v>
      </c>
      <c r="J324" s="292">
        <v>0.24299999999999999</v>
      </c>
      <c r="K324" s="292">
        <v>0.32800000000000001</v>
      </c>
      <c r="L324" s="292">
        <v>0.46400000000000002</v>
      </c>
      <c r="M324" s="292">
        <v>0.79200000000000004</v>
      </c>
      <c r="N324" s="49">
        <v>80</v>
      </c>
      <c r="O324" s="49">
        <v>138</v>
      </c>
      <c r="P324" s="49">
        <v>29</v>
      </c>
      <c r="Q324" s="49">
        <v>3</v>
      </c>
      <c r="R324" s="49">
        <v>30</v>
      </c>
      <c r="S324" s="49">
        <v>74</v>
      </c>
      <c r="T324" s="49">
        <v>20</v>
      </c>
      <c r="U324" s="49">
        <v>6</v>
      </c>
      <c r="V324" s="49">
        <v>70</v>
      </c>
      <c r="W324" s="49">
        <v>180</v>
      </c>
      <c r="X324" s="49">
        <v>110</v>
      </c>
      <c r="Y324" s="49">
        <v>263</v>
      </c>
      <c r="Z324" s="49">
        <v>15</v>
      </c>
      <c r="AA324" s="49">
        <v>5</v>
      </c>
      <c r="AB324" s="49">
        <v>0</v>
      </c>
      <c r="AC324" s="49">
        <v>7</v>
      </c>
      <c r="AD324" s="49">
        <v>3</v>
      </c>
      <c r="AE324" s="293" t="s">
        <v>1559</v>
      </c>
      <c r="AF324" s="294"/>
      <c r="AG324" s="49">
        <v>0</v>
      </c>
      <c r="AH324" s="49">
        <v>154</v>
      </c>
      <c r="AI324" s="49">
        <v>1</v>
      </c>
      <c r="AJ324" s="49">
        <v>0</v>
      </c>
      <c r="AK324" s="49">
        <v>0</v>
      </c>
      <c r="AL324" s="49">
        <v>0</v>
      </c>
      <c r="AM324" s="49">
        <v>0</v>
      </c>
      <c r="AN324" s="49">
        <v>0</v>
      </c>
      <c r="AO324" s="294"/>
      <c r="AP324" s="330">
        <v>145</v>
      </c>
      <c r="AQ324" s="331">
        <v>0.23400000000000001</v>
      </c>
      <c r="AR324" s="331">
        <v>0.34899999999999998</v>
      </c>
      <c r="AS324" s="331">
        <v>0.441</v>
      </c>
      <c r="AT324" s="331">
        <v>0.79</v>
      </c>
      <c r="AU324" s="294"/>
      <c r="AV324" s="332">
        <v>422</v>
      </c>
      <c r="AW324" s="331">
        <v>0.246</v>
      </c>
      <c r="AX324" s="331">
        <v>0.32100000000000001</v>
      </c>
      <c r="AY324" s="331">
        <v>0.47199999999999998</v>
      </c>
      <c r="AZ324" s="331">
        <v>0.79200000000000004</v>
      </c>
    </row>
    <row r="325" spans="1:64" s="50" customFormat="1" ht="15.75" thickBot="1">
      <c r="A325" s="50" t="s">
        <v>769</v>
      </c>
      <c r="B325" s="50" t="s">
        <v>1560</v>
      </c>
      <c r="C325" s="49">
        <v>30</v>
      </c>
      <c r="D325" s="50" t="s">
        <v>53</v>
      </c>
      <c r="E325" s="50" t="s">
        <v>54</v>
      </c>
      <c r="F325" s="49" t="s">
        <v>10</v>
      </c>
      <c r="G325" s="49">
        <v>114</v>
      </c>
      <c r="H325" s="49">
        <v>491</v>
      </c>
      <c r="I325" s="49">
        <v>467</v>
      </c>
      <c r="J325" s="292">
        <v>0.313</v>
      </c>
      <c r="K325" s="292">
        <v>0.34100000000000003</v>
      </c>
      <c r="L325" s="292">
        <v>0.46</v>
      </c>
      <c r="M325" s="292">
        <v>0.80100000000000005</v>
      </c>
      <c r="N325" s="49">
        <v>60</v>
      </c>
      <c r="O325" s="49">
        <v>146</v>
      </c>
      <c r="P325" s="49">
        <v>33</v>
      </c>
      <c r="Q325" s="49">
        <v>0</v>
      </c>
      <c r="R325" s="49">
        <v>12</v>
      </c>
      <c r="S325" s="49">
        <v>58</v>
      </c>
      <c r="T325" s="49">
        <v>24</v>
      </c>
      <c r="U325" s="49">
        <v>7</v>
      </c>
      <c r="V325" s="49">
        <v>18</v>
      </c>
      <c r="W325" s="49">
        <v>54</v>
      </c>
      <c r="X325" s="49">
        <v>110</v>
      </c>
      <c r="Y325" s="49">
        <v>215</v>
      </c>
      <c r="Z325" s="49">
        <v>11</v>
      </c>
      <c r="AA325" s="49">
        <v>3</v>
      </c>
      <c r="AB325" s="49">
        <v>1</v>
      </c>
      <c r="AC325" s="49">
        <v>2</v>
      </c>
      <c r="AD325" s="49">
        <v>0</v>
      </c>
      <c r="AE325" s="293" t="s">
        <v>1561</v>
      </c>
      <c r="AF325" s="294"/>
      <c r="AG325" s="49">
        <v>0</v>
      </c>
      <c r="AH325" s="49">
        <v>0</v>
      </c>
      <c r="AI325" s="49">
        <v>26</v>
      </c>
      <c r="AJ325" s="49">
        <v>53</v>
      </c>
      <c r="AK325" s="49">
        <v>16</v>
      </c>
      <c r="AL325" s="49">
        <v>19</v>
      </c>
      <c r="AM325" s="49">
        <v>0</v>
      </c>
      <c r="AN325" s="49">
        <v>2</v>
      </c>
      <c r="AO325" s="294"/>
      <c r="AP325" s="330">
        <v>131</v>
      </c>
      <c r="AQ325" s="331">
        <v>0.28999999999999998</v>
      </c>
      <c r="AR325" s="331">
        <v>0.32400000000000001</v>
      </c>
      <c r="AS325" s="331">
        <v>0.42699999999999999</v>
      </c>
      <c r="AT325" s="331">
        <v>0.751</v>
      </c>
      <c r="AU325" s="294"/>
      <c r="AV325" s="332">
        <v>336</v>
      </c>
      <c r="AW325" s="331">
        <v>0.32100000000000001</v>
      </c>
      <c r="AX325" s="331">
        <v>0.34799999999999998</v>
      </c>
      <c r="AY325" s="331">
        <v>0.47299999999999998</v>
      </c>
      <c r="AZ325" s="331">
        <v>0.82099999999999995</v>
      </c>
    </row>
    <row r="326" spans="1:64" s="50" customFormat="1" ht="15.75" thickBot="1">
      <c r="A326" s="50" t="s">
        <v>1101</v>
      </c>
      <c r="B326" s="50" t="s">
        <v>1562</v>
      </c>
      <c r="C326" s="49">
        <v>28</v>
      </c>
      <c r="D326" s="50" t="s">
        <v>67</v>
      </c>
      <c r="E326" s="50" t="s">
        <v>43</v>
      </c>
      <c r="F326" s="49" t="s">
        <v>35</v>
      </c>
      <c r="G326" s="49">
        <v>51</v>
      </c>
      <c r="H326" s="49">
        <v>177</v>
      </c>
      <c r="I326" s="49">
        <v>166</v>
      </c>
      <c r="J326" s="292">
        <v>0.247</v>
      </c>
      <c r="K326" s="292">
        <v>0.29399999999999998</v>
      </c>
      <c r="L326" s="292">
        <v>0.41599999999999998</v>
      </c>
      <c r="M326" s="292">
        <v>0.70899999999999996</v>
      </c>
      <c r="N326" s="49">
        <v>14</v>
      </c>
      <c r="O326" s="49">
        <v>41</v>
      </c>
      <c r="P326" s="49">
        <v>12</v>
      </c>
      <c r="Q326" s="49">
        <v>2</v>
      </c>
      <c r="R326" s="49">
        <v>4</v>
      </c>
      <c r="S326" s="49">
        <v>23</v>
      </c>
      <c r="T326" s="49">
        <v>2</v>
      </c>
      <c r="U326" s="49">
        <v>1</v>
      </c>
      <c r="V326" s="49">
        <v>10</v>
      </c>
      <c r="W326" s="49">
        <v>54</v>
      </c>
      <c r="X326" s="49">
        <v>86</v>
      </c>
      <c r="Y326" s="49">
        <v>69</v>
      </c>
      <c r="Z326" s="49">
        <v>2</v>
      </c>
      <c r="AA326" s="49">
        <v>1</v>
      </c>
      <c r="AB326" s="49">
        <v>0</v>
      </c>
      <c r="AC326" s="49">
        <v>0</v>
      </c>
      <c r="AD326" s="49">
        <v>2</v>
      </c>
      <c r="AE326" s="293" t="s">
        <v>1563</v>
      </c>
      <c r="AF326" s="294"/>
      <c r="AG326" s="49">
        <v>0</v>
      </c>
      <c r="AH326" s="49">
        <v>0</v>
      </c>
      <c r="AI326" s="49">
        <v>0</v>
      </c>
      <c r="AJ326" s="49">
        <v>0</v>
      </c>
      <c r="AK326" s="49">
        <v>0</v>
      </c>
      <c r="AL326" s="49">
        <v>44</v>
      </c>
      <c r="AM326" s="49">
        <v>0</v>
      </c>
      <c r="AN326" s="49">
        <v>5</v>
      </c>
      <c r="AO326" s="294"/>
      <c r="AP326" s="330">
        <v>28</v>
      </c>
      <c r="AQ326" s="331">
        <v>0.25</v>
      </c>
      <c r="AR326" s="331">
        <v>0.27600000000000002</v>
      </c>
      <c r="AS326" s="331">
        <v>0.39300000000000002</v>
      </c>
      <c r="AT326" s="331">
        <v>0.66900000000000004</v>
      </c>
      <c r="AU326" s="294"/>
      <c r="AV326" s="332">
        <v>138</v>
      </c>
      <c r="AW326" s="331">
        <v>0.246</v>
      </c>
      <c r="AX326" s="331">
        <v>0.29699999999999999</v>
      </c>
      <c r="AY326" s="331">
        <v>0.42</v>
      </c>
      <c r="AZ326" s="331">
        <v>0.71799999999999997</v>
      </c>
    </row>
    <row r="327" spans="1:64" s="50" customFormat="1" ht="15.75" thickBot="1">
      <c r="A327" s="50" t="s">
        <v>213</v>
      </c>
      <c r="B327" s="50" t="s">
        <v>1564</v>
      </c>
      <c r="C327" s="49">
        <v>29</v>
      </c>
      <c r="D327" s="50" t="s">
        <v>36</v>
      </c>
      <c r="E327" s="50" t="s">
        <v>34</v>
      </c>
      <c r="F327" s="49" t="s">
        <v>10</v>
      </c>
      <c r="G327" s="49">
        <v>57</v>
      </c>
      <c r="H327" s="49">
        <v>161</v>
      </c>
      <c r="I327" s="49">
        <v>149</v>
      </c>
      <c r="J327" s="292">
        <v>0.20100000000000001</v>
      </c>
      <c r="K327" s="292">
        <v>0.255</v>
      </c>
      <c r="L327" s="292">
        <v>0.33600000000000002</v>
      </c>
      <c r="M327" s="292">
        <v>0.59</v>
      </c>
      <c r="N327" s="49">
        <v>14</v>
      </c>
      <c r="O327" s="49">
        <v>30</v>
      </c>
      <c r="P327" s="49">
        <v>11</v>
      </c>
      <c r="Q327" s="49">
        <v>0</v>
      </c>
      <c r="R327" s="49">
        <v>3</v>
      </c>
      <c r="S327" s="49">
        <v>10</v>
      </c>
      <c r="T327" s="49">
        <v>0</v>
      </c>
      <c r="U327" s="49">
        <v>1</v>
      </c>
      <c r="V327" s="49">
        <v>9</v>
      </c>
      <c r="W327" s="49">
        <v>26</v>
      </c>
      <c r="X327" s="49">
        <v>59</v>
      </c>
      <c r="Y327" s="49">
        <v>50</v>
      </c>
      <c r="Z327" s="49">
        <v>4</v>
      </c>
      <c r="AA327" s="49">
        <v>2</v>
      </c>
      <c r="AB327" s="49">
        <v>0</v>
      </c>
      <c r="AC327" s="49">
        <v>1</v>
      </c>
      <c r="AD327" s="49">
        <v>0</v>
      </c>
      <c r="AE327" s="293" t="s">
        <v>884</v>
      </c>
      <c r="AF327" s="294"/>
      <c r="AG327" s="49">
        <v>56</v>
      </c>
      <c r="AH327" s="49">
        <v>0</v>
      </c>
      <c r="AI327" s="49">
        <v>0</v>
      </c>
      <c r="AJ327" s="49">
        <v>0</v>
      </c>
      <c r="AK327" s="49">
        <v>0</v>
      </c>
      <c r="AL327" s="49">
        <v>0</v>
      </c>
      <c r="AM327" s="49">
        <v>0</v>
      </c>
      <c r="AN327" s="49">
        <v>0</v>
      </c>
      <c r="AO327" s="294"/>
      <c r="AP327" s="330">
        <v>65</v>
      </c>
      <c r="AQ327" s="331">
        <v>0.215</v>
      </c>
      <c r="AR327" s="331">
        <v>0.246</v>
      </c>
      <c r="AS327" s="331">
        <v>0.35399999999999998</v>
      </c>
      <c r="AT327" s="331">
        <v>0.6</v>
      </c>
      <c r="AU327" s="294"/>
      <c r="AV327" s="332">
        <v>84</v>
      </c>
      <c r="AW327" s="331">
        <v>0.19</v>
      </c>
      <c r="AX327" s="331">
        <v>0.26100000000000001</v>
      </c>
      <c r="AY327" s="331">
        <v>0.32100000000000001</v>
      </c>
      <c r="AZ327" s="331">
        <v>0.58199999999999996</v>
      </c>
    </row>
    <row r="328" spans="1:64" s="50" customFormat="1" ht="15.75" thickBot="1">
      <c r="A328" s="50" t="s">
        <v>214</v>
      </c>
      <c r="B328" s="50" t="s">
        <v>1565</v>
      </c>
      <c r="C328" s="49">
        <v>29</v>
      </c>
      <c r="D328" s="50" t="s">
        <v>49</v>
      </c>
      <c r="E328" s="50" t="s">
        <v>43</v>
      </c>
      <c r="F328" s="49" t="s">
        <v>10</v>
      </c>
      <c r="G328" s="49">
        <v>112</v>
      </c>
      <c r="H328" s="49">
        <v>466</v>
      </c>
      <c r="I328" s="49">
        <v>425</v>
      </c>
      <c r="J328" s="292">
        <v>0.26600000000000001</v>
      </c>
      <c r="K328" s="292">
        <v>0.33</v>
      </c>
      <c r="L328" s="292">
        <v>0.47099999999999997</v>
      </c>
      <c r="M328" s="292">
        <v>0.80100000000000005</v>
      </c>
      <c r="N328" s="49">
        <v>73</v>
      </c>
      <c r="O328" s="49">
        <v>113</v>
      </c>
      <c r="P328" s="49">
        <v>33</v>
      </c>
      <c r="Q328" s="49">
        <v>6</v>
      </c>
      <c r="R328" s="49">
        <v>14</v>
      </c>
      <c r="S328" s="49">
        <v>49</v>
      </c>
      <c r="T328" s="49">
        <v>20</v>
      </c>
      <c r="U328" s="49">
        <v>6</v>
      </c>
      <c r="V328" s="49">
        <v>35</v>
      </c>
      <c r="W328" s="49">
        <v>71</v>
      </c>
      <c r="X328" s="49">
        <v>99</v>
      </c>
      <c r="Y328" s="49">
        <v>200</v>
      </c>
      <c r="Z328" s="49">
        <v>8</v>
      </c>
      <c r="AA328" s="49">
        <v>6</v>
      </c>
      <c r="AB328" s="49">
        <v>0</v>
      </c>
      <c r="AC328" s="49">
        <v>0</v>
      </c>
      <c r="AD328" s="49">
        <v>1</v>
      </c>
      <c r="AE328" s="293" t="s">
        <v>912</v>
      </c>
      <c r="AF328" s="294"/>
      <c r="AG328" s="49">
        <v>0</v>
      </c>
      <c r="AH328" s="49">
        <v>0</v>
      </c>
      <c r="AI328" s="49">
        <v>0</v>
      </c>
      <c r="AJ328" s="49">
        <v>0</v>
      </c>
      <c r="AK328" s="49">
        <v>0</v>
      </c>
      <c r="AL328" s="49">
        <v>0</v>
      </c>
      <c r="AM328" s="49">
        <v>109</v>
      </c>
      <c r="AN328" s="49">
        <v>0</v>
      </c>
      <c r="AO328" s="294"/>
      <c r="AP328" s="330">
        <v>141</v>
      </c>
      <c r="AQ328" s="331">
        <v>0.27700000000000002</v>
      </c>
      <c r="AR328" s="331">
        <v>0.32900000000000001</v>
      </c>
      <c r="AS328" s="331">
        <v>0.52500000000000002</v>
      </c>
      <c r="AT328" s="331">
        <v>0.85399999999999998</v>
      </c>
      <c r="AU328" s="294"/>
      <c r="AV328" s="332">
        <v>284</v>
      </c>
      <c r="AW328" s="331">
        <v>0.26100000000000001</v>
      </c>
      <c r="AX328" s="331">
        <v>0.33100000000000002</v>
      </c>
      <c r="AY328" s="331">
        <v>0.44400000000000001</v>
      </c>
      <c r="AZ328" s="331">
        <v>0.77500000000000002</v>
      </c>
    </row>
    <row r="329" spans="1:64" s="50" customFormat="1" ht="15.75" thickBot="1">
      <c r="A329" s="50" t="s">
        <v>246</v>
      </c>
      <c r="B329" s="50" t="s">
        <v>1566</v>
      </c>
      <c r="C329" s="49">
        <v>37</v>
      </c>
      <c r="D329" s="50" t="s">
        <v>38</v>
      </c>
      <c r="E329" s="50" t="s">
        <v>34</v>
      </c>
      <c r="F329" s="49" t="s">
        <v>10</v>
      </c>
      <c r="G329" s="49">
        <v>149</v>
      </c>
      <c r="H329" s="49">
        <v>636</v>
      </c>
      <c r="I329" s="49">
        <v>593</v>
      </c>
      <c r="J329" s="292">
        <v>0.24099999999999999</v>
      </c>
      <c r="K329" s="292">
        <v>0.28599999999999998</v>
      </c>
      <c r="L329" s="292">
        <v>0.38600000000000001</v>
      </c>
      <c r="M329" s="292">
        <v>0.67200000000000004</v>
      </c>
      <c r="N329" s="49">
        <v>53</v>
      </c>
      <c r="O329" s="49">
        <v>143</v>
      </c>
      <c r="P329" s="49">
        <v>17</v>
      </c>
      <c r="Q329" s="49">
        <v>0</v>
      </c>
      <c r="R329" s="49">
        <v>23</v>
      </c>
      <c r="S329" s="49">
        <v>101</v>
      </c>
      <c r="T329" s="49">
        <v>3</v>
      </c>
      <c r="U329" s="49">
        <v>0</v>
      </c>
      <c r="V329" s="49">
        <v>37</v>
      </c>
      <c r="W329" s="49">
        <v>93</v>
      </c>
      <c r="X329" s="49">
        <v>81</v>
      </c>
      <c r="Y329" s="49">
        <v>229</v>
      </c>
      <c r="Z329" s="49">
        <v>26</v>
      </c>
      <c r="AA329" s="49">
        <v>2</v>
      </c>
      <c r="AB329" s="49">
        <v>0</v>
      </c>
      <c r="AC329" s="49">
        <v>4</v>
      </c>
      <c r="AD329" s="49">
        <v>5</v>
      </c>
      <c r="AE329" s="293" t="s">
        <v>914</v>
      </c>
      <c r="AF329" s="294"/>
      <c r="AG329" s="49">
        <v>0</v>
      </c>
      <c r="AH329" s="49">
        <v>6</v>
      </c>
      <c r="AI329" s="49">
        <v>0</v>
      </c>
      <c r="AJ329" s="49">
        <v>0</v>
      </c>
      <c r="AK329" s="49">
        <v>0</v>
      </c>
      <c r="AL329" s="49">
        <v>0</v>
      </c>
      <c r="AM329" s="49">
        <v>0</v>
      </c>
      <c r="AN329" s="49">
        <v>0</v>
      </c>
      <c r="AO329" s="294"/>
      <c r="AP329" s="330">
        <v>139</v>
      </c>
      <c r="AQ329" s="331">
        <v>0.23</v>
      </c>
      <c r="AR329" s="331">
        <v>0.29099999999999998</v>
      </c>
      <c r="AS329" s="331">
        <v>0.317</v>
      </c>
      <c r="AT329" s="331">
        <v>0.60799999999999998</v>
      </c>
      <c r="AU329" s="294"/>
      <c r="AV329" s="332">
        <v>454</v>
      </c>
      <c r="AW329" s="331">
        <v>0.24399999999999999</v>
      </c>
      <c r="AX329" s="331">
        <v>0.28499999999999998</v>
      </c>
      <c r="AY329" s="331">
        <v>0.40699999999999997</v>
      </c>
      <c r="AZ329" s="331">
        <v>0.69199999999999995</v>
      </c>
    </row>
    <row r="330" spans="1:64" s="50" customFormat="1" ht="15.75" thickBot="1">
      <c r="A330" s="50" t="s">
        <v>1061</v>
      </c>
      <c r="B330" s="50" t="s">
        <v>1567</v>
      </c>
      <c r="C330" s="49">
        <v>26</v>
      </c>
      <c r="D330" s="50" t="s">
        <v>100</v>
      </c>
      <c r="E330" s="50" t="s">
        <v>43</v>
      </c>
      <c r="F330" s="49" t="s">
        <v>35</v>
      </c>
      <c r="G330" s="49">
        <v>141</v>
      </c>
      <c r="H330" s="49">
        <v>531</v>
      </c>
      <c r="I330" s="49">
        <v>473</v>
      </c>
      <c r="J330" s="292">
        <v>0.23300000000000001</v>
      </c>
      <c r="K330" s="292">
        <v>0.307</v>
      </c>
      <c r="L330" s="292">
        <v>0.48399999999999999</v>
      </c>
      <c r="M330" s="292">
        <v>0.79100000000000004</v>
      </c>
      <c r="N330" s="49">
        <v>63</v>
      </c>
      <c r="O330" s="49">
        <v>110</v>
      </c>
      <c r="P330" s="49">
        <v>25</v>
      </c>
      <c r="Q330" s="49">
        <v>2</v>
      </c>
      <c r="R330" s="49">
        <v>30</v>
      </c>
      <c r="S330" s="49">
        <v>67</v>
      </c>
      <c r="T330" s="49">
        <v>5</v>
      </c>
      <c r="U330" s="49">
        <v>3</v>
      </c>
      <c r="V330" s="49">
        <v>39</v>
      </c>
      <c r="W330" s="49">
        <v>125</v>
      </c>
      <c r="X330" s="49">
        <v>103</v>
      </c>
      <c r="Y330" s="49">
        <v>229</v>
      </c>
      <c r="Z330" s="49">
        <v>7</v>
      </c>
      <c r="AA330" s="49">
        <v>14</v>
      </c>
      <c r="AB330" s="49">
        <v>0</v>
      </c>
      <c r="AC330" s="49">
        <v>5</v>
      </c>
      <c r="AD330" s="49">
        <v>5</v>
      </c>
      <c r="AE330" s="293" t="s">
        <v>900</v>
      </c>
      <c r="AF330" s="294"/>
      <c r="AG330" s="49">
        <v>0</v>
      </c>
      <c r="AH330" s="49">
        <v>0</v>
      </c>
      <c r="AI330" s="49">
        <v>0</v>
      </c>
      <c r="AJ330" s="49">
        <v>0</v>
      </c>
      <c r="AK330" s="49">
        <v>0</v>
      </c>
      <c r="AL330" s="49">
        <v>0</v>
      </c>
      <c r="AM330" s="49">
        <v>15</v>
      </c>
      <c r="AN330" s="49">
        <v>120</v>
      </c>
      <c r="AO330" s="294"/>
      <c r="AP330" s="330">
        <v>134</v>
      </c>
      <c r="AQ330" s="331">
        <v>0.27600000000000002</v>
      </c>
      <c r="AR330" s="331">
        <v>0.28999999999999998</v>
      </c>
      <c r="AS330" s="331">
        <v>0.49299999999999999</v>
      </c>
      <c r="AT330" s="331">
        <v>0.78200000000000003</v>
      </c>
      <c r="AU330" s="294"/>
      <c r="AV330" s="332">
        <v>339</v>
      </c>
      <c r="AW330" s="331">
        <v>0.215</v>
      </c>
      <c r="AX330" s="331">
        <v>0.313</v>
      </c>
      <c r="AY330" s="331">
        <v>0.48099999999999998</v>
      </c>
      <c r="AZ330" s="331">
        <v>0.79400000000000004</v>
      </c>
    </row>
    <row r="331" spans="1:64" s="50" customFormat="1" ht="15.75" thickBot="1">
      <c r="A331" s="50" t="s">
        <v>217</v>
      </c>
      <c r="B331" s="50" t="s">
        <v>1568</v>
      </c>
      <c r="C331" s="49">
        <v>43</v>
      </c>
      <c r="D331" s="50" t="s">
        <v>129</v>
      </c>
      <c r="E331" s="50" t="s">
        <v>43</v>
      </c>
      <c r="F331" s="49" t="s">
        <v>35</v>
      </c>
      <c r="G331" s="49">
        <v>136</v>
      </c>
      <c r="H331" s="49">
        <v>215</v>
      </c>
      <c r="I331" s="49">
        <v>196</v>
      </c>
      <c r="J331" s="292">
        <v>0.255</v>
      </c>
      <c r="K331" s="292">
        <v>0.318</v>
      </c>
      <c r="L331" s="292">
        <v>0.33200000000000002</v>
      </c>
      <c r="M331" s="292">
        <v>0.64900000000000002</v>
      </c>
      <c r="N331" s="49">
        <v>19</v>
      </c>
      <c r="O331" s="49">
        <v>50</v>
      </c>
      <c r="P331" s="49">
        <v>6</v>
      </c>
      <c r="Q331" s="49">
        <v>0</v>
      </c>
      <c r="R331" s="49">
        <v>3</v>
      </c>
      <c r="S331" s="49">
        <v>20</v>
      </c>
      <c r="T331" s="49">
        <v>1</v>
      </c>
      <c r="U331" s="49">
        <v>1</v>
      </c>
      <c r="V331" s="49">
        <v>17</v>
      </c>
      <c r="W331" s="49">
        <v>35</v>
      </c>
      <c r="X331" s="49">
        <v>76</v>
      </c>
      <c r="Y331" s="49">
        <v>65</v>
      </c>
      <c r="Z331" s="49">
        <v>2</v>
      </c>
      <c r="AA331" s="49">
        <v>1</v>
      </c>
      <c r="AB331" s="49">
        <v>1</v>
      </c>
      <c r="AC331" s="49">
        <v>0</v>
      </c>
      <c r="AD331" s="49">
        <v>1</v>
      </c>
      <c r="AE331" s="293" t="s">
        <v>1569</v>
      </c>
      <c r="AF331" s="294"/>
      <c r="AG331" s="49">
        <v>0</v>
      </c>
      <c r="AH331" s="49">
        <v>0</v>
      </c>
      <c r="AI331" s="49">
        <v>0</v>
      </c>
      <c r="AJ331" s="49">
        <v>0</v>
      </c>
      <c r="AK331" s="49">
        <v>0</v>
      </c>
      <c r="AL331" s="49">
        <v>9</v>
      </c>
      <c r="AM331" s="49">
        <v>10</v>
      </c>
      <c r="AN331" s="49">
        <v>16</v>
      </c>
      <c r="AO331" s="294"/>
      <c r="AP331" s="330">
        <v>47</v>
      </c>
      <c r="AQ331" s="331">
        <v>0.34</v>
      </c>
      <c r="AR331" s="331">
        <v>0.39200000000000002</v>
      </c>
      <c r="AS331" s="331">
        <v>0.40400000000000003</v>
      </c>
      <c r="AT331" s="331">
        <v>0.79600000000000004</v>
      </c>
      <c r="AU331" s="294"/>
      <c r="AV331" s="332">
        <v>149</v>
      </c>
      <c r="AW331" s="331">
        <v>0.22800000000000001</v>
      </c>
      <c r="AX331" s="331">
        <v>0.29399999999999998</v>
      </c>
      <c r="AY331" s="331">
        <v>0.309</v>
      </c>
      <c r="AZ331" s="331">
        <v>0.60299999999999998</v>
      </c>
    </row>
    <row r="332" spans="1:64" s="50" customFormat="1" ht="15.75" thickBot="1">
      <c r="A332" s="50" t="s">
        <v>689</v>
      </c>
      <c r="B332" s="50" t="s">
        <v>1570</v>
      </c>
      <c r="C332" s="49">
        <v>32</v>
      </c>
      <c r="D332" s="50" t="s">
        <v>53</v>
      </c>
      <c r="E332" s="50" t="s">
        <v>54</v>
      </c>
      <c r="F332" s="49" t="s">
        <v>35</v>
      </c>
      <c r="G332" s="49">
        <v>99</v>
      </c>
      <c r="H332" s="49">
        <v>303</v>
      </c>
      <c r="I332" s="49">
        <v>279</v>
      </c>
      <c r="J332" s="292">
        <v>0.23300000000000001</v>
      </c>
      <c r="K332" s="292">
        <v>0.28499999999999998</v>
      </c>
      <c r="L332" s="292">
        <v>0.42299999999999999</v>
      </c>
      <c r="M332" s="292">
        <v>0.70799999999999996</v>
      </c>
      <c r="N332" s="49">
        <v>25</v>
      </c>
      <c r="O332" s="49">
        <v>65</v>
      </c>
      <c r="P332" s="49">
        <v>15</v>
      </c>
      <c r="Q332" s="49">
        <v>1</v>
      </c>
      <c r="R332" s="49">
        <v>12</v>
      </c>
      <c r="S332" s="49">
        <v>40</v>
      </c>
      <c r="T332" s="49">
        <v>0</v>
      </c>
      <c r="U332" s="49">
        <v>1</v>
      </c>
      <c r="V332" s="49">
        <v>21</v>
      </c>
      <c r="W332" s="49">
        <v>56</v>
      </c>
      <c r="X332" s="49">
        <v>86</v>
      </c>
      <c r="Y332" s="49">
        <v>118</v>
      </c>
      <c r="Z332" s="49">
        <v>2</v>
      </c>
      <c r="AA332" s="49">
        <v>0</v>
      </c>
      <c r="AB332" s="49">
        <v>1</v>
      </c>
      <c r="AC332" s="49">
        <v>2</v>
      </c>
      <c r="AD332" s="49">
        <v>1</v>
      </c>
      <c r="AE332" s="293" t="s">
        <v>1571</v>
      </c>
      <c r="AF332" s="294"/>
      <c r="AG332" s="49">
        <v>81</v>
      </c>
      <c r="AH332" s="49">
        <v>0</v>
      </c>
      <c r="AI332" s="49">
        <v>0</v>
      </c>
      <c r="AJ332" s="49">
        <v>0</v>
      </c>
      <c r="AK332" s="49">
        <v>0</v>
      </c>
      <c r="AL332" s="49">
        <v>1</v>
      </c>
      <c r="AM332" s="49">
        <v>0</v>
      </c>
      <c r="AN332" s="49">
        <v>0</v>
      </c>
      <c r="AO332" s="294"/>
      <c r="AP332" s="330">
        <v>30</v>
      </c>
      <c r="AQ332" s="331">
        <v>0.2</v>
      </c>
      <c r="AR332" s="331">
        <v>0.24199999999999999</v>
      </c>
      <c r="AS332" s="331">
        <v>0.26700000000000002</v>
      </c>
      <c r="AT332" s="331">
        <v>0.50900000000000001</v>
      </c>
      <c r="AU332" s="294"/>
      <c r="AV332" s="332">
        <v>249</v>
      </c>
      <c r="AW332" s="331">
        <v>0.23699999999999999</v>
      </c>
      <c r="AX332" s="331">
        <v>0.28999999999999998</v>
      </c>
      <c r="AY332" s="331">
        <v>0.442</v>
      </c>
      <c r="AZ332" s="331">
        <v>0.73199999999999998</v>
      </c>
    </row>
    <row r="333" spans="1:64" ht="15" customHeight="1">
      <c r="A333" s="102"/>
      <c r="B333" s="135"/>
      <c r="C333" s="135"/>
      <c r="D333" s="135"/>
      <c r="E333" s="135"/>
      <c r="F333" s="135"/>
      <c r="G333" s="135"/>
      <c r="H333" s="135"/>
      <c r="I333" s="104"/>
      <c r="J333" s="104"/>
      <c r="K333" s="104"/>
      <c r="L333" s="104"/>
      <c r="M333" s="135"/>
      <c r="N333" s="135"/>
      <c r="O333" s="135"/>
      <c r="P333" s="135"/>
      <c r="Q333" s="135"/>
      <c r="R333" s="135"/>
      <c r="S333" s="135"/>
      <c r="T333" s="135"/>
      <c r="U333" s="135"/>
      <c r="V333" s="135"/>
      <c r="W333" s="135"/>
      <c r="X333" s="135"/>
      <c r="Y333" s="135"/>
      <c r="Z333" s="135"/>
      <c r="AA333" s="135"/>
      <c r="AB333" s="135"/>
      <c r="AC333" s="135"/>
      <c r="AD333" s="135"/>
      <c r="AE333" s="135"/>
      <c r="AF333" s="135"/>
      <c r="AG333" s="135"/>
      <c r="AH333" s="135"/>
      <c r="AI333" s="135"/>
      <c r="AJ333" s="135"/>
      <c r="AK333" s="135"/>
      <c r="AL333" s="135"/>
      <c r="AM333" s="135"/>
      <c r="AN333" s="135"/>
      <c r="AO333" s="135"/>
      <c r="AP333" s="320"/>
      <c r="AQ333" s="320"/>
      <c r="AR333" s="320"/>
      <c r="AS333" s="320"/>
      <c r="AT333" s="334"/>
      <c r="AU333" s="334"/>
      <c r="AV333" s="334"/>
      <c r="AW333" s="334"/>
      <c r="AX333" s="320"/>
      <c r="AY333" s="334"/>
      <c r="AZ333" s="334"/>
      <c r="BA333" s="104"/>
      <c r="BB333" s="104"/>
    </row>
    <row r="334" spans="1:64" ht="15" customHeight="1">
      <c r="A334" s="114" t="s">
        <v>463</v>
      </c>
      <c r="B334" s="162"/>
      <c r="C334" s="162"/>
      <c r="D334" s="162"/>
      <c r="E334" s="171"/>
      <c r="F334" s="171"/>
      <c r="G334" s="171"/>
      <c r="H334" s="171"/>
      <c r="I334" s="171"/>
      <c r="J334" s="171"/>
      <c r="K334" s="171"/>
      <c r="L334" s="171"/>
      <c r="M334" s="171"/>
      <c r="N334" s="171"/>
      <c r="O334" s="171"/>
      <c r="P334" s="171"/>
      <c r="Q334" s="171"/>
      <c r="R334" s="171"/>
      <c r="S334" s="171"/>
      <c r="T334" s="171"/>
      <c r="U334" s="171"/>
      <c r="V334" s="171"/>
      <c r="W334" s="171"/>
      <c r="X334" s="171"/>
      <c r="Y334" s="171"/>
      <c r="Z334" s="171"/>
      <c r="AA334" s="171"/>
      <c r="AB334" s="171"/>
      <c r="AC334" s="171"/>
      <c r="AD334" s="170"/>
      <c r="AE334" s="170"/>
      <c r="AF334" s="171"/>
      <c r="AG334" s="171"/>
      <c r="AH334" s="171"/>
      <c r="AI334" s="171"/>
      <c r="AJ334" s="170"/>
      <c r="AK334" s="171"/>
      <c r="AL334" s="171"/>
      <c r="AM334" s="171"/>
      <c r="AN334" s="171"/>
      <c r="AO334" s="170"/>
      <c r="AP334" s="49"/>
      <c r="AQ334" s="49"/>
      <c r="AR334" s="49"/>
      <c r="AS334" s="49"/>
      <c r="AT334" s="84"/>
      <c r="AU334" s="49"/>
      <c r="AV334" s="49"/>
      <c r="AW334" s="84"/>
      <c r="AX334" s="84"/>
      <c r="AY334" s="49"/>
      <c r="AZ334" s="49"/>
      <c r="BA334" s="171"/>
      <c r="BC334" s="171"/>
      <c r="BD334" s="171"/>
      <c r="BE334" s="171"/>
      <c r="BF334" s="107"/>
      <c r="BG334" s="107"/>
      <c r="BH334" s="165"/>
      <c r="BI334" s="107"/>
      <c r="BJ334" s="107"/>
      <c r="BK334" s="107"/>
      <c r="BL334" s="107"/>
    </row>
    <row r="335" spans="1:64" s="50" customFormat="1" ht="15.75" thickBot="1">
      <c r="A335" s="50" t="s">
        <v>726</v>
      </c>
      <c r="B335" s="50" t="s">
        <v>1572</v>
      </c>
      <c r="C335" s="49">
        <v>28</v>
      </c>
      <c r="D335" s="50" t="s">
        <v>84</v>
      </c>
      <c r="E335" s="50" t="s">
        <v>34</v>
      </c>
      <c r="F335" s="49" t="s">
        <v>37</v>
      </c>
      <c r="G335" s="49">
        <v>69</v>
      </c>
      <c r="H335" s="49">
        <v>195</v>
      </c>
      <c r="I335" s="49">
        <v>172</v>
      </c>
      <c r="J335" s="292">
        <v>0.23300000000000001</v>
      </c>
      <c r="K335" s="292">
        <v>0.314</v>
      </c>
      <c r="L335" s="292">
        <v>0.36599999999999999</v>
      </c>
      <c r="M335" s="292">
        <v>0.68100000000000005</v>
      </c>
      <c r="N335" s="49">
        <v>26</v>
      </c>
      <c r="O335" s="49">
        <v>40</v>
      </c>
      <c r="P335" s="49">
        <v>8</v>
      </c>
      <c r="Q335" s="49">
        <v>3</v>
      </c>
      <c r="R335" s="49">
        <v>3</v>
      </c>
      <c r="S335" s="49">
        <v>14</v>
      </c>
      <c r="T335" s="49">
        <v>2</v>
      </c>
      <c r="U335" s="49">
        <v>1</v>
      </c>
      <c r="V335" s="49">
        <v>20</v>
      </c>
      <c r="W335" s="49">
        <v>46</v>
      </c>
      <c r="X335" s="49">
        <v>78</v>
      </c>
      <c r="Y335" s="49">
        <v>63</v>
      </c>
      <c r="Z335" s="49">
        <v>2</v>
      </c>
      <c r="AA335" s="49">
        <v>1</v>
      </c>
      <c r="AB335" s="49">
        <v>1</v>
      </c>
      <c r="AC335" s="49">
        <v>1</v>
      </c>
      <c r="AD335" s="49">
        <v>0</v>
      </c>
      <c r="AE335" s="293" t="s">
        <v>1057</v>
      </c>
      <c r="AF335" s="294"/>
      <c r="AG335" s="49">
        <v>0</v>
      </c>
      <c r="AH335" s="49">
        <v>0</v>
      </c>
      <c r="AI335" s="49">
        <v>0</v>
      </c>
      <c r="AJ335" s="49">
        <v>0</v>
      </c>
      <c r="AK335" s="49">
        <v>0</v>
      </c>
      <c r="AL335" s="49">
        <v>20</v>
      </c>
      <c r="AM335" s="49">
        <v>8</v>
      </c>
      <c r="AN335" s="49">
        <v>32</v>
      </c>
      <c r="AO335" s="294"/>
      <c r="AP335" s="330">
        <v>45</v>
      </c>
      <c r="AQ335" s="331">
        <v>0.2</v>
      </c>
      <c r="AR335" s="331">
        <v>0.29399999999999998</v>
      </c>
      <c r="AS335" s="331">
        <v>0.26700000000000002</v>
      </c>
      <c r="AT335" s="331">
        <v>0.56100000000000005</v>
      </c>
      <c r="AU335" s="294"/>
      <c r="AV335" s="332">
        <v>127</v>
      </c>
      <c r="AW335" s="331">
        <v>0.24399999999999999</v>
      </c>
      <c r="AX335" s="331">
        <v>0.32200000000000001</v>
      </c>
      <c r="AY335" s="331">
        <v>0.40200000000000002</v>
      </c>
      <c r="AZ335" s="331">
        <v>0.72299999999999998</v>
      </c>
    </row>
    <row r="336" spans="1:64" s="50" customFormat="1" ht="15.75" thickBot="1">
      <c r="A336" s="50" t="s">
        <v>218</v>
      </c>
      <c r="B336" s="50" t="s">
        <v>1573</v>
      </c>
      <c r="C336" s="49">
        <v>28</v>
      </c>
      <c r="D336" s="50" t="s">
        <v>116</v>
      </c>
      <c r="E336" s="50" t="s">
        <v>43</v>
      </c>
      <c r="F336" s="49" t="s">
        <v>35</v>
      </c>
      <c r="G336" s="49">
        <v>96</v>
      </c>
      <c r="H336" s="49">
        <v>176</v>
      </c>
      <c r="I336" s="49">
        <v>168</v>
      </c>
      <c r="J336" s="292">
        <v>0.23799999999999999</v>
      </c>
      <c r="K336" s="292">
        <v>0.26900000000000002</v>
      </c>
      <c r="L336" s="292">
        <v>0.35099999999999998</v>
      </c>
      <c r="M336" s="292">
        <v>0.62</v>
      </c>
      <c r="N336" s="49">
        <v>22</v>
      </c>
      <c r="O336" s="49">
        <v>40</v>
      </c>
      <c r="P336" s="49">
        <v>10</v>
      </c>
      <c r="Q336" s="49">
        <v>0</v>
      </c>
      <c r="R336" s="49">
        <v>3</v>
      </c>
      <c r="S336" s="49">
        <v>19</v>
      </c>
      <c r="T336" s="49">
        <v>1</v>
      </c>
      <c r="U336" s="49">
        <v>0</v>
      </c>
      <c r="V336" s="49">
        <v>7</v>
      </c>
      <c r="W336" s="49">
        <v>38</v>
      </c>
      <c r="X336" s="49">
        <v>52</v>
      </c>
      <c r="Y336" s="49">
        <v>59</v>
      </c>
      <c r="Z336" s="49">
        <v>5</v>
      </c>
      <c r="AA336" s="49">
        <v>0</v>
      </c>
      <c r="AB336" s="49">
        <v>1</v>
      </c>
      <c r="AC336" s="49">
        <v>0</v>
      </c>
      <c r="AD336" s="49">
        <v>0</v>
      </c>
      <c r="AE336" s="293" t="s">
        <v>1574</v>
      </c>
      <c r="AF336" s="294"/>
      <c r="AG336" s="49">
        <v>0</v>
      </c>
      <c r="AH336" s="49">
        <v>0</v>
      </c>
      <c r="AI336" s="49">
        <v>19</v>
      </c>
      <c r="AJ336" s="49">
        <v>1</v>
      </c>
      <c r="AK336" s="49">
        <v>18</v>
      </c>
      <c r="AL336" s="49">
        <v>5</v>
      </c>
      <c r="AM336" s="49">
        <v>9</v>
      </c>
      <c r="AN336" s="49">
        <v>9</v>
      </c>
      <c r="AO336" s="294"/>
      <c r="AP336" s="330">
        <v>17</v>
      </c>
      <c r="AQ336" s="331">
        <v>0.29399999999999998</v>
      </c>
      <c r="AR336" s="331">
        <v>0.36799999999999999</v>
      </c>
      <c r="AS336" s="331">
        <v>0.35299999999999998</v>
      </c>
      <c r="AT336" s="331">
        <v>0.72099999999999997</v>
      </c>
      <c r="AU336" s="294"/>
      <c r="AV336" s="332">
        <v>151</v>
      </c>
      <c r="AW336" s="331">
        <v>0.23200000000000001</v>
      </c>
      <c r="AX336" s="331">
        <v>0.25600000000000001</v>
      </c>
      <c r="AY336" s="331">
        <v>0.35099999999999998</v>
      </c>
      <c r="AZ336" s="331">
        <v>0.60699999999999998</v>
      </c>
    </row>
    <row r="337" spans="1:70" s="50" customFormat="1" ht="15.75" thickBot="1">
      <c r="A337" s="50" t="s">
        <v>739</v>
      </c>
      <c r="B337" s="50" t="s">
        <v>1575</v>
      </c>
      <c r="C337" s="49">
        <v>28</v>
      </c>
      <c r="D337" s="50" t="s">
        <v>36</v>
      </c>
      <c r="E337" s="50" t="s">
        <v>34</v>
      </c>
      <c r="F337" s="49" t="s">
        <v>10</v>
      </c>
      <c r="G337" s="49">
        <v>57</v>
      </c>
      <c r="H337" s="49">
        <v>187</v>
      </c>
      <c r="I337" s="49">
        <v>173</v>
      </c>
      <c r="J337" s="292">
        <v>0.20799999999999999</v>
      </c>
      <c r="K337" s="292">
        <v>0.26200000000000001</v>
      </c>
      <c r="L337" s="292">
        <v>0.38200000000000001</v>
      </c>
      <c r="M337" s="292">
        <v>0.64400000000000002</v>
      </c>
      <c r="N337" s="49">
        <v>16</v>
      </c>
      <c r="O337" s="49">
        <v>36</v>
      </c>
      <c r="P337" s="49">
        <v>13</v>
      </c>
      <c r="Q337" s="49">
        <v>1</v>
      </c>
      <c r="R337" s="49">
        <v>5</v>
      </c>
      <c r="S337" s="49">
        <v>14</v>
      </c>
      <c r="T337" s="49">
        <v>2</v>
      </c>
      <c r="U337" s="49">
        <v>0</v>
      </c>
      <c r="V337" s="49">
        <v>7</v>
      </c>
      <c r="W337" s="49">
        <v>56</v>
      </c>
      <c r="X337" s="49">
        <v>72</v>
      </c>
      <c r="Y337" s="49">
        <v>66</v>
      </c>
      <c r="Z337" s="49">
        <v>5</v>
      </c>
      <c r="AA337" s="49">
        <v>6</v>
      </c>
      <c r="AB337" s="49">
        <v>0</v>
      </c>
      <c r="AC337" s="49">
        <v>1</v>
      </c>
      <c r="AD337" s="49">
        <v>0</v>
      </c>
      <c r="AE337" s="293" t="s">
        <v>1576</v>
      </c>
      <c r="AF337" s="294"/>
      <c r="AG337" s="49">
        <v>0</v>
      </c>
      <c r="AH337" s="49">
        <v>3</v>
      </c>
      <c r="AI337" s="49">
        <v>0</v>
      </c>
      <c r="AJ337" s="49">
        <v>0</v>
      </c>
      <c r="AK337" s="49">
        <v>0</v>
      </c>
      <c r="AL337" s="49">
        <v>20</v>
      </c>
      <c r="AM337" s="49">
        <v>19</v>
      </c>
      <c r="AN337" s="49">
        <v>22</v>
      </c>
      <c r="AO337" s="294"/>
      <c r="AP337" s="330">
        <v>74</v>
      </c>
      <c r="AQ337" s="331">
        <v>0.20300000000000001</v>
      </c>
      <c r="AR337" s="331">
        <v>0.24399999999999999</v>
      </c>
      <c r="AS337" s="331">
        <v>0.33800000000000002</v>
      </c>
      <c r="AT337" s="331">
        <v>0.58099999999999996</v>
      </c>
      <c r="AU337" s="294"/>
      <c r="AV337" s="332">
        <v>99</v>
      </c>
      <c r="AW337" s="331">
        <v>0.21199999999999999</v>
      </c>
      <c r="AX337" s="331">
        <v>0.27500000000000002</v>
      </c>
      <c r="AY337" s="331">
        <v>0.41399999999999998</v>
      </c>
      <c r="AZ337" s="331">
        <v>0.68899999999999995</v>
      </c>
    </row>
    <row r="338" spans="1:70" s="50" customFormat="1" ht="15.75" thickBot="1">
      <c r="A338" s="50" t="s">
        <v>219</v>
      </c>
      <c r="B338" s="50" t="s">
        <v>1577</v>
      </c>
      <c r="C338" s="49">
        <v>27</v>
      </c>
      <c r="D338" s="50" t="s">
        <v>137</v>
      </c>
      <c r="E338" s="50" t="s">
        <v>34</v>
      </c>
      <c r="F338" s="49" t="s">
        <v>10</v>
      </c>
      <c r="G338" s="49">
        <v>112</v>
      </c>
      <c r="H338" s="49">
        <v>473</v>
      </c>
      <c r="I338" s="49">
        <v>443</v>
      </c>
      <c r="J338" s="292">
        <v>0.3</v>
      </c>
      <c r="K338" s="292">
        <v>0.33800000000000002</v>
      </c>
      <c r="L338" s="292">
        <v>0.45400000000000001</v>
      </c>
      <c r="M338" s="292">
        <v>0.79200000000000004</v>
      </c>
      <c r="N338" s="49">
        <v>66</v>
      </c>
      <c r="O338" s="49">
        <v>133</v>
      </c>
      <c r="P338" s="49">
        <v>18</v>
      </c>
      <c r="Q338" s="49">
        <v>1</v>
      </c>
      <c r="R338" s="49">
        <v>16</v>
      </c>
      <c r="S338" s="49">
        <v>63</v>
      </c>
      <c r="T338" s="49">
        <v>2</v>
      </c>
      <c r="U338" s="49">
        <v>0</v>
      </c>
      <c r="V338" s="49">
        <v>23</v>
      </c>
      <c r="W338" s="49">
        <v>93</v>
      </c>
      <c r="X338" s="49">
        <v>106</v>
      </c>
      <c r="Y338" s="49">
        <v>201</v>
      </c>
      <c r="Z338" s="49">
        <v>9</v>
      </c>
      <c r="AA338" s="49">
        <v>4</v>
      </c>
      <c r="AB338" s="49">
        <v>0</v>
      </c>
      <c r="AC338" s="49">
        <v>3</v>
      </c>
      <c r="AD338" s="49">
        <v>1</v>
      </c>
      <c r="AE338" s="293" t="s">
        <v>895</v>
      </c>
      <c r="AF338" s="294"/>
      <c r="AG338" s="49">
        <v>0</v>
      </c>
      <c r="AH338" s="49">
        <v>0</v>
      </c>
      <c r="AI338" s="49">
        <v>109</v>
      </c>
      <c r="AJ338" s="49">
        <v>0</v>
      </c>
      <c r="AK338" s="49">
        <v>0</v>
      </c>
      <c r="AL338" s="49">
        <v>0</v>
      </c>
      <c r="AM338" s="49">
        <v>0</v>
      </c>
      <c r="AN338" s="49">
        <v>0</v>
      </c>
      <c r="AO338" s="294"/>
      <c r="AP338" s="330">
        <v>106</v>
      </c>
      <c r="AQ338" s="331">
        <v>0.32100000000000001</v>
      </c>
      <c r="AR338" s="331">
        <v>0.374</v>
      </c>
      <c r="AS338" s="331">
        <v>0.46200000000000002</v>
      </c>
      <c r="AT338" s="331">
        <v>0.83599999999999997</v>
      </c>
      <c r="AU338" s="294"/>
      <c r="AV338" s="332">
        <v>337</v>
      </c>
      <c r="AW338" s="331">
        <v>0.29399999999999998</v>
      </c>
      <c r="AX338" s="331">
        <v>0.32700000000000001</v>
      </c>
      <c r="AY338" s="331">
        <v>0.45100000000000001</v>
      </c>
      <c r="AZ338" s="331">
        <v>0.77800000000000002</v>
      </c>
    </row>
    <row r="339" spans="1:70" s="50" customFormat="1" ht="15.75" thickBot="1">
      <c r="A339" s="50" t="s">
        <v>680</v>
      </c>
      <c r="B339" s="50" t="s">
        <v>1578</v>
      </c>
      <c r="C339" s="49">
        <v>33</v>
      </c>
      <c r="D339" s="50" t="s">
        <v>73</v>
      </c>
      <c r="E339" s="50" t="s">
        <v>34</v>
      </c>
      <c r="F339" s="49" t="s">
        <v>10</v>
      </c>
      <c r="G339" s="49">
        <v>88</v>
      </c>
      <c r="H339" s="49">
        <v>309</v>
      </c>
      <c r="I339" s="49">
        <v>263</v>
      </c>
      <c r="J339" s="292">
        <v>0.255</v>
      </c>
      <c r="K339" s="292">
        <v>0.36</v>
      </c>
      <c r="L339" s="292">
        <v>0.50600000000000001</v>
      </c>
      <c r="M339" s="292">
        <v>0.86599999999999999</v>
      </c>
      <c r="N339" s="49">
        <v>46</v>
      </c>
      <c r="O339" s="49">
        <v>67</v>
      </c>
      <c r="P339" s="49">
        <v>13</v>
      </c>
      <c r="Q339" s="49">
        <v>1</v>
      </c>
      <c r="R339" s="49">
        <v>17</v>
      </c>
      <c r="S339" s="49">
        <v>38</v>
      </c>
      <c r="T339" s="49">
        <v>1</v>
      </c>
      <c r="U339" s="49">
        <v>0</v>
      </c>
      <c r="V339" s="49">
        <v>34</v>
      </c>
      <c r="W339" s="49">
        <v>79</v>
      </c>
      <c r="X339" s="49">
        <v>122</v>
      </c>
      <c r="Y339" s="49">
        <v>133</v>
      </c>
      <c r="Z339" s="49">
        <v>5</v>
      </c>
      <c r="AA339" s="49">
        <v>10</v>
      </c>
      <c r="AB339" s="49">
        <v>1</v>
      </c>
      <c r="AC339" s="49">
        <v>1</v>
      </c>
      <c r="AD339" s="49">
        <v>0</v>
      </c>
      <c r="AE339" s="293" t="s">
        <v>902</v>
      </c>
      <c r="AF339" s="294"/>
      <c r="AG339" s="49">
        <v>85</v>
      </c>
      <c r="AH339" s="49">
        <v>0</v>
      </c>
      <c r="AI339" s="49">
        <v>0</v>
      </c>
      <c r="AJ339" s="49">
        <v>0</v>
      </c>
      <c r="AK339" s="49">
        <v>0</v>
      </c>
      <c r="AL339" s="49">
        <v>0</v>
      </c>
      <c r="AM339" s="49">
        <v>0</v>
      </c>
      <c r="AN339" s="49">
        <v>0</v>
      </c>
      <c r="AO339" s="294"/>
      <c r="AP339" s="330">
        <v>71</v>
      </c>
      <c r="AQ339" s="331">
        <v>0.36599999999999999</v>
      </c>
      <c r="AR339" s="331">
        <v>0.45100000000000001</v>
      </c>
      <c r="AS339" s="331">
        <v>0.66200000000000003</v>
      </c>
      <c r="AT339" s="331">
        <v>1.113</v>
      </c>
      <c r="AU339" s="294"/>
      <c r="AV339" s="332">
        <v>192</v>
      </c>
      <c r="AW339" s="331">
        <v>0.214</v>
      </c>
      <c r="AX339" s="331">
        <v>0.32700000000000001</v>
      </c>
      <c r="AY339" s="331">
        <v>0.44800000000000001</v>
      </c>
      <c r="AZ339" s="331">
        <v>0.77500000000000002</v>
      </c>
    </row>
    <row r="340" spans="1:70" ht="15" customHeight="1">
      <c r="A340" s="233" t="s">
        <v>220</v>
      </c>
      <c r="B340" s="234"/>
      <c r="C340" s="241"/>
      <c r="D340" s="241"/>
      <c r="E340" s="234"/>
      <c r="F340" s="241"/>
      <c r="G340" s="241"/>
      <c r="H340" s="241"/>
      <c r="I340" s="241"/>
      <c r="J340" s="241"/>
      <c r="K340" s="241"/>
      <c r="L340" s="241"/>
      <c r="M340" s="241"/>
      <c r="N340" s="241"/>
      <c r="O340" s="241"/>
      <c r="P340" s="241"/>
      <c r="Q340" s="241"/>
      <c r="R340" s="241"/>
      <c r="S340" s="167"/>
      <c r="T340" s="167"/>
      <c r="U340" s="167"/>
      <c r="V340" s="167"/>
      <c r="W340" s="236"/>
      <c r="X340" s="241"/>
      <c r="Y340" s="241"/>
      <c r="Z340" s="241"/>
      <c r="AA340" s="241"/>
      <c r="AB340" s="241"/>
      <c r="AC340" s="241"/>
      <c r="AD340" s="236"/>
      <c r="AE340" s="164"/>
      <c r="AF340" s="241"/>
      <c r="AG340" s="241"/>
      <c r="AH340" s="241"/>
      <c r="AI340" s="241"/>
      <c r="AJ340" s="164"/>
      <c r="AK340" s="241"/>
      <c r="AL340" s="241"/>
      <c r="AM340" s="241"/>
      <c r="AN340" s="241"/>
      <c r="AO340" s="240"/>
      <c r="AP340" s="327"/>
      <c r="AQ340" s="327"/>
      <c r="AR340" s="327"/>
      <c r="AS340" s="327"/>
      <c r="AT340" s="327"/>
      <c r="AU340" s="333"/>
      <c r="AV340" s="327"/>
      <c r="AW340" s="328"/>
      <c r="AX340" s="328"/>
      <c r="AY340" s="329"/>
      <c r="AZ340" s="329"/>
      <c r="BA340" s="167"/>
      <c r="BB340" s="284"/>
      <c r="BC340" s="167"/>
      <c r="BD340" s="167"/>
      <c r="BE340" s="167"/>
      <c r="BF340" s="169"/>
      <c r="BG340" s="169"/>
      <c r="BH340" s="165"/>
      <c r="BI340" s="169"/>
      <c r="BJ340" s="169"/>
      <c r="BK340" s="169"/>
      <c r="BL340" s="169"/>
      <c r="BM340" s="132"/>
      <c r="BO340" s="132"/>
      <c r="BP340" s="132"/>
      <c r="BQ340" s="132"/>
      <c r="BR340" s="132"/>
    </row>
    <row r="341" spans="1:70" s="50" customFormat="1" ht="15.75" thickBot="1">
      <c r="A341" s="50" t="s">
        <v>1068</v>
      </c>
      <c r="B341" s="50" t="s">
        <v>1579</v>
      </c>
      <c r="C341" s="49">
        <v>30</v>
      </c>
      <c r="D341" s="50" t="s">
        <v>53</v>
      </c>
      <c r="E341" s="50" t="s">
        <v>54</v>
      </c>
      <c r="F341" s="49" t="s">
        <v>10</v>
      </c>
      <c r="G341" s="49">
        <v>35</v>
      </c>
      <c r="H341" s="49">
        <v>62</v>
      </c>
      <c r="I341" s="49">
        <v>58</v>
      </c>
      <c r="J341" s="292">
        <v>0.19</v>
      </c>
      <c r="K341" s="292">
        <v>0.24199999999999999</v>
      </c>
      <c r="L341" s="292">
        <v>0.27600000000000002</v>
      </c>
      <c r="M341" s="292">
        <v>0.51800000000000002</v>
      </c>
      <c r="N341" s="49">
        <v>12</v>
      </c>
      <c r="O341" s="49">
        <v>11</v>
      </c>
      <c r="P341" s="49">
        <v>2</v>
      </c>
      <c r="Q341" s="49">
        <v>0</v>
      </c>
      <c r="R341" s="49">
        <v>1</v>
      </c>
      <c r="S341" s="49">
        <v>3</v>
      </c>
      <c r="T341" s="49">
        <v>5</v>
      </c>
      <c r="U341" s="49">
        <v>1</v>
      </c>
      <c r="V341" s="49">
        <v>4</v>
      </c>
      <c r="W341" s="49">
        <v>20</v>
      </c>
      <c r="X341" s="49">
        <v>39</v>
      </c>
      <c r="Y341" s="49">
        <v>16</v>
      </c>
      <c r="Z341" s="49">
        <v>0</v>
      </c>
      <c r="AA341" s="49">
        <v>0</v>
      </c>
      <c r="AB341" s="49">
        <v>0</v>
      </c>
      <c r="AC341" s="49">
        <v>0</v>
      </c>
      <c r="AD341" s="49">
        <v>1</v>
      </c>
      <c r="AE341" s="293" t="s">
        <v>1580</v>
      </c>
      <c r="AF341" s="294"/>
      <c r="AG341" s="49">
        <v>0</v>
      </c>
      <c r="AH341" s="49">
        <v>1</v>
      </c>
      <c r="AI341" s="49">
        <v>4</v>
      </c>
      <c r="AJ341" s="49">
        <v>3</v>
      </c>
      <c r="AK341" s="49">
        <v>10</v>
      </c>
      <c r="AL341" s="49">
        <v>4</v>
      </c>
      <c r="AM341" s="49">
        <v>0</v>
      </c>
      <c r="AN341" s="49">
        <v>1</v>
      </c>
      <c r="AO341" s="294"/>
      <c r="AP341" s="330">
        <v>25</v>
      </c>
      <c r="AQ341" s="331">
        <v>0.12</v>
      </c>
      <c r="AR341" s="331">
        <v>0.185</v>
      </c>
      <c r="AS341" s="331">
        <v>0.12</v>
      </c>
      <c r="AT341" s="331">
        <v>0.30499999999999999</v>
      </c>
      <c r="AU341" s="294"/>
      <c r="AV341" s="332">
        <v>33</v>
      </c>
      <c r="AW341" s="331">
        <v>0.24199999999999999</v>
      </c>
      <c r="AX341" s="331">
        <v>0.28599999999999998</v>
      </c>
      <c r="AY341" s="331">
        <v>0.39400000000000002</v>
      </c>
      <c r="AZ341" s="331">
        <v>0.68</v>
      </c>
    </row>
    <row r="342" spans="1:70" s="50" customFormat="1" ht="15.75" thickBot="1">
      <c r="A342" s="50" t="s">
        <v>638</v>
      </c>
      <c r="B342" s="50" t="s">
        <v>1581</v>
      </c>
      <c r="C342" s="49">
        <v>26</v>
      </c>
      <c r="D342" s="50" t="s">
        <v>100</v>
      </c>
      <c r="E342" s="50" t="s">
        <v>43</v>
      </c>
      <c r="F342" s="49" t="s">
        <v>37</v>
      </c>
      <c r="G342" s="49">
        <v>139</v>
      </c>
      <c r="H342" s="49">
        <v>633</v>
      </c>
      <c r="I342" s="49">
        <v>582</v>
      </c>
      <c r="J342" s="292">
        <v>0.247</v>
      </c>
      <c r="K342" s="292">
        <v>0.29899999999999999</v>
      </c>
      <c r="L342" s="292">
        <v>0.33500000000000002</v>
      </c>
      <c r="M342" s="292">
        <v>0.63400000000000001</v>
      </c>
      <c r="N342" s="49">
        <v>85</v>
      </c>
      <c r="O342" s="49">
        <v>144</v>
      </c>
      <c r="P342" s="49">
        <v>17</v>
      </c>
      <c r="Q342" s="49">
        <v>11</v>
      </c>
      <c r="R342" s="49">
        <v>4</v>
      </c>
      <c r="S342" s="49">
        <v>38</v>
      </c>
      <c r="T342" s="49">
        <v>59</v>
      </c>
      <c r="U342" s="49">
        <v>13</v>
      </c>
      <c r="V342" s="49">
        <v>44</v>
      </c>
      <c r="W342" s="49">
        <v>133</v>
      </c>
      <c r="X342" s="49">
        <v>66</v>
      </c>
      <c r="Y342" s="49">
        <v>195</v>
      </c>
      <c r="Z342" s="49">
        <v>5</v>
      </c>
      <c r="AA342" s="49">
        <v>0</v>
      </c>
      <c r="AB342" s="49">
        <v>5</v>
      </c>
      <c r="AC342" s="49">
        <v>2</v>
      </c>
      <c r="AD342" s="49">
        <v>0</v>
      </c>
      <c r="AE342" s="293" t="s">
        <v>897</v>
      </c>
      <c r="AF342" s="294"/>
      <c r="AG342" s="49">
        <v>0</v>
      </c>
      <c r="AH342" s="49">
        <v>0</v>
      </c>
      <c r="AI342" s="49">
        <v>0</v>
      </c>
      <c r="AJ342" s="49">
        <v>0</v>
      </c>
      <c r="AK342" s="49">
        <v>0</v>
      </c>
      <c r="AL342" s="49">
        <v>0</v>
      </c>
      <c r="AM342" s="49">
        <v>137</v>
      </c>
      <c r="AN342" s="49">
        <v>0</v>
      </c>
      <c r="AO342" s="294"/>
      <c r="AP342" s="330">
        <v>169</v>
      </c>
      <c r="AQ342" s="331">
        <v>0.219</v>
      </c>
      <c r="AR342" s="331">
        <v>0.24099999999999999</v>
      </c>
      <c r="AS342" s="331">
        <v>0.29599999999999999</v>
      </c>
      <c r="AT342" s="331">
        <v>0.53700000000000003</v>
      </c>
      <c r="AU342" s="294"/>
      <c r="AV342" s="332">
        <v>413</v>
      </c>
      <c r="AW342" s="331">
        <v>0.25900000000000001</v>
      </c>
      <c r="AX342" s="331">
        <v>0.32200000000000001</v>
      </c>
      <c r="AY342" s="331">
        <v>0.35099999999999998</v>
      </c>
      <c r="AZ342" s="331">
        <v>0.67300000000000004</v>
      </c>
    </row>
    <row r="343" spans="1:70" s="252" customFormat="1">
      <c r="A343" s="287" t="s">
        <v>1052</v>
      </c>
      <c r="B343" s="152"/>
      <c r="C343" s="152"/>
      <c r="D343" s="152"/>
      <c r="E343" s="152"/>
      <c r="F343" s="152"/>
      <c r="G343" s="152"/>
      <c r="H343" s="152"/>
      <c r="I343" s="152"/>
      <c r="J343" s="152"/>
      <c r="K343" s="152"/>
      <c r="L343" s="152"/>
      <c r="M343" s="152"/>
      <c r="N343" s="152"/>
      <c r="O343" s="152"/>
      <c r="P343" s="152"/>
      <c r="Q343" s="152"/>
      <c r="R343" s="152"/>
      <c r="S343" s="153"/>
      <c r="T343" s="153"/>
      <c r="U343" s="153"/>
      <c r="V343" s="153"/>
      <c r="W343" s="244"/>
      <c r="X343" s="152"/>
      <c r="Y343" s="152"/>
      <c r="Z343" s="152"/>
      <c r="AA343" s="152"/>
      <c r="AB343" s="152"/>
      <c r="AC343" s="152"/>
      <c r="AD343" s="244"/>
      <c r="AE343" s="245"/>
      <c r="AF343" s="152"/>
      <c r="AG343" s="152"/>
      <c r="AH343" s="152"/>
      <c r="AI343" s="152"/>
      <c r="AJ343" s="155"/>
      <c r="AK343" s="152"/>
      <c r="AL343" s="152"/>
      <c r="AM343" s="152"/>
      <c r="AN343" s="152"/>
      <c r="AO343" s="245"/>
      <c r="AP343" s="49"/>
      <c r="AQ343" s="49"/>
      <c r="AR343" s="49"/>
      <c r="AS343" s="49"/>
      <c r="AT343" s="49"/>
      <c r="AU343" s="290"/>
      <c r="AV343" s="49"/>
      <c r="AW343" s="84"/>
      <c r="AX343" s="84"/>
      <c r="AY343" s="292"/>
      <c r="AZ343" s="292"/>
      <c r="BA343" s="153"/>
      <c r="BB343" s="154"/>
      <c r="BC343" s="153"/>
      <c r="BD343" s="153"/>
      <c r="BE343" s="153"/>
    </row>
    <row r="344" spans="1:70" s="50" customFormat="1" ht="15.75" thickBot="1">
      <c r="A344" s="50" t="s">
        <v>221</v>
      </c>
      <c r="B344" s="50" t="s">
        <v>1582</v>
      </c>
      <c r="C344" s="49">
        <v>28</v>
      </c>
      <c r="D344" s="50" t="s">
        <v>116</v>
      </c>
      <c r="E344" s="50" t="s">
        <v>43</v>
      </c>
      <c r="F344" s="49" t="s">
        <v>10</v>
      </c>
      <c r="G344" s="49">
        <v>155</v>
      </c>
      <c r="H344" s="49">
        <v>682</v>
      </c>
      <c r="I344" s="49">
        <v>609</v>
      </c>
      <c r="J344" s="292">
        <v>0.31</v>
      </c>
      <c r="K344" s="292">
        <v>0.374</v>
      </c>
      <c r="L344" s="292">
        <v>0.40899999999999997</v>
      </c>
      <c r="M344" s="292">
        <v>0.78300000000000003</v>
      </c>
      <c r="N344" s="49">
        <v>95</v>
      </c>
      <c r="O344" s="49">
        <v>189</v>
      </c>
      <c r="P344" s="49">
        <v>28</v>
      </c>
      <c r="Q344" s="49">
        <v>4</v>
      </c>
      <c r="R344" s="49">
        <v>8</v>
      </c>
      <c r="S344" s="49">
        <v>64</v>
      </c>
      <c r="T344" s="49">
        <v>6</v>
      </c>
      <c r="U344" s="49">
        <v>5</v>
      </c>
      <c r="V344" s="49">
        <v>59</v>
      </c>
      <c r="W344" s="49">
        <v>90</v>
      </c>
      <c r="X344" s="49">
        <v>94</v>
      </c>
      <c r="Y344" s="49">
        <v>249</v>
      </c>
      <c r="Z344" s="49">
        <v>24</v>
      </c>
      <c r="AA344" s="49">
        <v>6</v>
      </c>
      <c r="AB344" s="49">
        <v>3</v>
      </c>
      <c r="AC344" s="49">
        <v>5</v>
      </c>
      <c r="AD344" s="49">
        <v>1</v>
      </c>
      <c r="AE344" s="293" t="s">
        <v>905</v>
      </c>
      <c r="AF344" s="294"/>
      <c r="AG344" s="49">
        <v>0</v>
      </c>
      <c r="AH344" s="49">
        <v>0</v>
      </c>
      <c r="AI344" s="49">
        <v>153</v>
      </c>
      <c r="AJ344" s="49">
        <v>0</v>
      </c>
      <c r="AK344" s="49">
        <v>0</v>
      </c>
      <c r="AL344" s="49">
        <v>0</v>
      </c>
      <c r="AM344" s="49">
        <v>0</v>
      </c>
      <c r="AN344" s="49">
        <v>0</v>
      </c>
      <c r="AO344" s="294"/>
      <c r="AP344" s="330">
        <v>152</v>
      </c>
      <c r="AQ344" s="331">
        <v>0.36199999999999999</v>
      </c>
      <c r="AR344" s="331">
        <v>0.42099999999999999</v>
      </c>
      <c r="AS344" s="331">
        <v>0.53900000000000003</v>
      </c>
      <c r="AT344" s="331">
        <v>0.96099999999999997</v>
      </c>
      <c r="AU344" s="294"/>
      <c r="AV344" s="332">
        <v>457</v>
      </c>
      <c r="AW344" s="331">
        <v>0.29299999999999998</v>
      </c>
      <c r="AX344" s="331">
        <v>0.35799999999999998</v>
      </c>
      <c r="AY344" s="331">
        <v>0.36499999999999999</v>
      </c>
      <c r="AZ344" s="331">
        <v>0.72399999999999998</v>
      </c>
    </row>
    <row r="345" spans="1:70" s="50" customFormat="1" ht="15.75" thickBot="1">
      <c r="A345" s="50" t="s">
        <v>1104</v>
      </c>
      <c r="B345" s="50" t="s">
        <v>1583</v>
      </c>
      <c r="C345" s="49">
        <v>26</v>
      </c>
      <c r="D345" s="50" t="s">
        <v>44</v>
      </c>
      <c r="E345" s="50" t="s">
        <v>34</v>
      </c>
      <c r="F345" s="49" t="s">
        <v>10</v>
      </c>
      <c r="G345" s="49">
        <v>46</v>
      </c>
      <c r="H345" s="49">
        <v>136</v>
      </c>
      <c r="I345" s="49">
        <v>130</v>
      </c>
      <c r="J345" s="292">
        <v>0.14599999999999999</v>
      </c>
      <c r="K345" s="292">
        <v>0.17599999999999999</v>
      </c>
      <c r="L345" s="292">
        <v>0.23100000000000001</v>
      </c>
      <c r="M345" s="292">
        <v>0.40699999999999997</v>
      </c>
      <c r="N345" s="49">
        <v>10</v>
      </c>
      <c r="O345" s="49">
        <v>19</v>
      </c>
      <c r="P345" s="49">
        <v>5</v>
      </c>
      <c r="Q345" s="49">
        <v>0</v>
      </c>
      <c r="R345" s="49">
        <v>2</v>
      </c>
      <c r="S345" s="49">
        <v>7</v>
      </c>
      <c r="T345" s="49">
        <v>1</v>
      </c>
      <c r="U345" s="49">
        <v>0</v>
      </c>
      <c r="V345" s="49">
        <v>3</v>
      </c>
      <c r="W345" s="49">
        <v>35</v>
      </c>
      <c r="X345" s="49">
        <v>6</v>
      </c>
      <c r="Y345" s="49">
        <v>30</v>
      </c>
      <c r="Z345" s="49">
        <v>2</v>
      </c>
      <c r="AA345" s="49">
        <v>2</v>
      </c>
      <c r="AB345" s="49">
        <v>0</v>
      </c>
      <c r="AC345" s="49">
        <v>1</v>
      </c>
      <c r="AD345" s="49">
        <v>0</v>
      </c>
      <c r="AE345" s="293" t="s">
        <v>884</v>
      </c>
      <c r="AF345" s="294"/>
      <c r="AG345" s="49">
        <v>46</v>
      </c>
      <c r="AH345" s="49">
        <v>0</v>
      </c>
      <c r="AI345" s="49">
        <v>0</v>
      </c>
      <c r="AJ345" s="49">
        <v>0</v>
      </c>
      <c r="AK345" s="49">
        <v>0</v>
      </c>
      <c r="AL345" s="49">
        <v>0</v>
      </c>
      <c r="AM345" s="49">
        <v>0</v>
      </c>
      <c r="AN345" s="49">
        <v>0</v>
      </c>
      <c r="AO345" s="294"/>
      <c r="AP345" s="330">
        <v>41</v>
      </c>
      <c r="AQ345" s="331">
        <v>0.19500000000000001</v>
      </c>
      <c r="AR345" s="331">
        <v>0.23300000000000001</v>
      </c>
      <c r="AS345" s="331">
        <v>0.24399999999999999</v>
      </c>
      <c r="AT345" s="331">
        <v>0.47599999999999998</v>
      </c>
      <c r="AU345" s="294"/>
      <c r="AV345" s="332">
        <v>89</v>
      </c>
      <c r="AW345" s="331">
        <v>0.124</v>
      </c>
      <c r="AX345" s="331">
        <v>0.151</v>
      </c>
      <c r="AY345" s="331">
        <v>0.22500000000000001</v>
      </c>
      <c r="AZ345" s="331">
        <v>0.375</v>
      </c>
    </row>
    <row r="346" spans="1:70" s="50" customFormat="1" ht="15.75" thickBot="1">
      <c r="A346" s="50" t="s">
        <v>222</v>
      </c>
      <c r="B346" s="50" t="s">
        <v>1584</v>
      </c>
      <c r="C346" s="49">
        <v>30</v>
      </c>
      <c r="D346" s="50" t="s">
        <v>38</v>
      </c>
      <c r="E346" s="50" t="s">
        <v>34</v>
      </c>
      <c r="F346" s="49" t="s">
        <v>10</v>
      </c>
      <c r="G346" s="49">
        <v>138</v>
      </c>
      <c r="H346" s="49">
        <v>471</v>
      </c>
      <c r="I346" s="49">
        <v>429</v>
      </c>
      <c r="J346" s="292">
        <v>0.221</v>
      </c>
      <c r="K346" s="292">
        <v>0.27600000000000002</v>
      </c>
      <c r="L346" s="292">
        <v>0.36799999999999999</v>
      </c>
      <c r="M346" s="292">
        <v>0.64500000000000002</v>
      </c>
      <c r="N346" s="49">
        <v>43</v>
      </c>
      <c r="O346" s="49">
        <v>95</v>
      </c>
      <c r="P346" s="49">
        <v>19</v>
      </c>
      <c r="Q346" s="49">
        <v>1</v>
      </c>
      <c r="R346" s="49">
        <v>14</v>
      </c>
      <c r="S346" s="49">
        <v>38</v>
      </c>
      <c r="T346" s="49">
        <v>0</v>
      </c>
      <c r="U346" s="49">
        <v>2</v>
      </c>
      <c r="V346" s="49">
        <v>15</v>
      </c>
      <c r="W346" s="49">
        <v>119</v>
      </c>
      <c r="X346" s="49">
        <v>74</v>
      </c>
      <c r="Y346" s="49">
        <v>158</v>
      </c>
      <c r="Z346" s="49">
        <v>12</v>
      </c>
      <c r="AA346" s="49">
        <v>18</v>
      </c>
      <c r="AB346" s="49">
        <v>8</v>
      </c>
      <c r="AC346" s="49">
        <v>1</v>
      </c>
      <c r="AD346" s="49">
        <v>1</v>
      </c>
      <c r="AE346" s="293" t="s">
        <v>904</v>
      </c>
      <c r="AF346" s="294"/>
      <c r="AG346" s="49">
        <v>137</v>
      </c>
      <c r="AH346" s="49">
        <v>1</v>
      </c>
      <c r="AI346" s="49">
        <v>0</v>
      </c>
      <c r="AJ346" s="49">
        <v>0</v>
      </c>
      <c r="AK346" s="49">
        <v>0</v>
      </c>
      <c r="AL346" s="49">
        <v>0</v>
      </c>
      <c r="AM346" s="49">
        <v>0</v>
      </c>
      <c r="AN346" s="49">
        <v>0</v>
      </c>
      <c r="AO346" s="294"/>
      <c r="AP346" s="330">
        <v>114</v>
      </c>
      <c r="AQ346" s="331">
        <v>0.22800000000000001</v>
      </c>
      <c r="AR346" s="331">
        <v>0.307</v>
      </c>
      <c r="AS346" s="331">
        <v>0.32500000000000001</v>
      </c>
      <c r="AT346" s="331">
        <v>0.63200000000000001</v>
      </c>
      <c r="AU346" s="294"/>
      <c r="AV346" s="332">
        <v>315</v>
      </c>
      <c r="AW346" s="331">
        <v>0.219</v>
      </c>
      <c r="AX346" s="331">
        <v>0.26500000000000001</v>
      </c>
      <c r="AY346" s="331">
        <v>0.38400000000000001</v>
      </c>
      <c r="AZ346" s="331">
        <v>0.64900000000000002</v>
      </c>
    </row>
    <row r="347" spans="1:70" s="50" customFormat="1" ht="15.75" thickBot="1">
      <c r="A347" s="50" t="s">
        <v>1112</v>
      </c>
      <c r="B347" s="50" t="s">
        <v>1585</v>
      </c>
      <c r="C347" s="49">
        <v>25</v>
      </c>
      <c r="D347" s="50" t="s">
        <v>59</v>
      </c>
      <c r="E347" s="50" t="s">
        <v>34</v>
      </c>
      <c r="F347" s="49" t="s">
        <v>35</v>
      </c>
      <c r="G347" s="49">
        <v>90</v>
      </c>
      <c r="H347" s="49">
        <v>295</v>
      </c>
      <c r="I347" s="49">
        <v>253</v>
      </c>
      <c r="J347" s="292">
        <v>0.27700000000000002</v>
      </c>
      <c r="K347" s="292">
        <v>0.373</v>
      </c>
      <c r="L347" s="292">
        <v>0.34</v>
      </c>
      <c r="M347" s="292">
        <v>0.71299999999999997</v>
      </c>
      <c r="N347" s="49">
        <v>23</v>
      </c>
      <c r="O347" s="49">
        <v>70</v>
      </c>
      <c r="P347" s="49">
        <v>10</v>
      </c>
      <c r="Q347" s="49">
        <v>0</v>
      </c>
      <c r="R347" s="49">
        <v>2</v>
      </c>
      <c r="S347" s="49">
        <v>14</v>
      </c>
      <c r="T347" s="49">
        <v>0</v>
      </c>
      <c r="U347" s="49">
        <v>0</v>
      </c>
      <c r="V347" s="49">
        <v>38</v>
      </c>
      <c r="W347" s="49">
        <v>45</v>
      </c>
      <c r="X347" s="49">
        <v>96</v>
      </c>
      <c r="Y347" s="49">
        <v>86</v>
      </c>
      <c r="Z347" s="49">
        <v>8</v>
      </c>
      <c r="AA347" s="49">
        <v>1</v>
      </c>
      <c r="AB347" s="49">
        <v>3</v>
      </c>
      <c r="AC347" s="49">
        <v>0</v>
      </c>
      <c r="AD347" s="49">
        <v>1</v>
      </c>
      <c r="AE347" s="293" t="s">
        <v>896</v>
      </c>
      <c r="AF347" s="294"/>
      <c r="AG347" s="49">
        <v>83</v>
      </c>
      <c r="AH347" s="49">
        <v>1</v>
      </c>
      <c r="AI347" s="49">
        <v>0</v>
      </c>
      <c r="AJ347" s="49">
        <v>0</v>
      </c>
      <c r="AK347" s="49">
        <v>0</v>
      </c>
      <c r="AL347" s="49">
        <v>0</v>
      </c>
      <c r="AM347" s="49">
        <v>0</v>
      </c>
      <c r="AN347" s="49">
        <v>0</v>
      </c>
      <c r="AO347" s="294"/>
      <c r="AP347" s="330">
        <v>43</v>
      </c>
      <c r="AQ347" s="331">
        <v>0.23300000000000001</v>
      </c>
      <c r="AR347" s="331">
        <v>0.36499999999999999</v>
      </c>
      <c r="AS347" s="331">
        <v>0.30199999999999999</v>
      </c>
      <c r="AT347" s="331">
        <v>0.66800000000000004</v>
      </c>
      <c r="AU347" s="294"/>
      <c r="AV347" s="332">
        <v>210</v>
      </c>
      <c r="AW347" s="331">
        <v>0.28599999999999998</v>
      </c>
      <c r="AX347" s="331">
        <v>0.375</v>
      </c>
      <c r="AY347" s="331">
        <v>0.34799999999999998</v>
      </c>
      <c r="AZ347" s="331">
        <v>0.72299999999999998</v>
      </c>
    </row>
    <row r="348" spans="1:70" s="50" customFormat="1" ht="15.75" thickBot="1">
      <c r="A348" s="50" t="s">
        <v>223</v>
      </c>
      <c r="B348" s="50" t="s">
        <v>1586</v>
      </c>
      <c r="C348" s="49">
        <v>33</v>
      </c>
      <c r="D348" s="50" t="s">
        <v>116</v>
      </c>
      <c r="E348" s="50" t="s">
        <v>43</v>
      </c>
      <c r="F348" s="49" t="s">
        <v>10</v>
      </c>
      <c r="G348" s="49">
        <v>148</v>
      </c>
      <c r="H348" s="49">
        <v>593</v>
      </c>
      <c r="I348" s="49">
        <v>520</v>
      </c>
      <c r="J348" s="292">
        <v>0.26700000000000002</v>
      </c>
      <c r="K348" s="292">
        <v>0.35199999999999998</v>
      </c>
      <c r="L348" s="292">
        <v>0.48699999999999999</v>
      </c>
      <c r="M348" s="292">
        <v>0.83899999999999997</v>
      </c>
      <c r="N348" s="49">
        <v>82</v>
      </c>
      <c r="O348" s="49">
        <v>139</v>
      </c>
      <c r="P348" s="49">
        <v>22</v>
      </c>
      <c r="Q348" s="49">
        <v>1</v>
      </c>
      <c r="R348" s="49">
        <v>30</v>
      </c>
      <c r="S348" s="49">
        <v>97</v>
      </c>
      <c r="T348" s="49">
        <v>2</v>
      </c>
      <c r="U348" s="49">
        <v>1</v>
      </c>
      <c r="V348" s="49">
        <v>69</v>
      </c>
      <c r="W348" s="49">
        <v>175</v>
      </c>
      <c r="X348" s="49">
        <v>105</v>
      </c>
      <c r="Y348" s="49">
        <v>253</v>
      </c>
      <c r="Z348" s="49">
        <v>12</v>
      </c>
      <c r="AA348" s="49">
        <v>1</v>
      </c>
      <c r="AB348" s="49">
        <v>0</v>
      </c>
      <c r="AC348" s="49">
        <v>3</v>
      </c>
      <c r="AD348" s="49">
        <v>0</v>
      </c>
      <c r="AE348" s="293" t="s">
        <v>1587</v>
      </c>
      <c r="AF348" s="294"/>
      <c r="AG348" s="49">
        <v>0</v>
      </c>
      <c r="AH348" s="49">
        <v>138</v>
      </c>
      <c r="AI348" s="49">
        <v>0</v>
      </c>
      <c r="AJ348" s="49">
        <v>0</v>
      </c>
      <c r="AK348" s="49">
        <v>0</v>
      </c>
      <c r="AL348" s="49">
        <v>1</v>
      </c>
      <c r="AM348" s="49">
        <v>0</v>
      </c>
      <c r="AN348" s="49">
        <v>0</v>
      </c>
      <c r="AO348" s="294"/>
      <c r="AP348" s="330">
        <v>143</v>
      </c>
      <c r="AQ348" s="331">
        <v>0.23100000000000001</v>
      </c>
      <c r="AR348" s="331">
        <v>0.34699999999999998</v>
      </c>
      <c r="AS348" s="331">
        <v>0.41299999999999998</v>
      </c>
      <c r="AT348" s="331">
        <v>0.76</v>
      </c>
      <c r="AU348" s="294"/>
      <c r="AV348" s="332">
        <v>377</v>
      </c>
      <c r="AW348" s="331">
        <v>0.28100000000000003</v>
      </c>
      <c r="AX348" s="331">
        <v>0.35499999999999998</v>
      </c>
      <c r="AY348" s="331">
        <v>0.51500000000000001</v>
      </c>
      <c r="AZ348" s="331">
        <v>0.86899999999999999</v>
      </c>
    </row>
    <row r="349" spans="1:70" s="50" customFormat="1" ht="15.75" thickBot="1">
      <c r="A349" s="50" t="s">
        <v>1045</v>
      </c>
      <c r="B349" s="50" t="s">
        <v>1588</v>
      </c>
      <c r="C349" s="49">
        <v>25</v>
      </c>
      <c r="D349" s="50" t="s">
        <v>33</v>
      </c>
      <c r="E349" s="50" t="s">
        <v>34</v>
      </c>
      <c r="F349" s="49" t="s">
        <v>35</v>
      </c>
      <c r="G349" s="49">
        <v>151</v>
      </c>
      <c r="H349" s="49">
        <v>589</v>
      </c>
      <c r="I349" s="49">
        <v>542</v>
      </c>
      <c r="J349" s="292">
        <v>0.28999999999999998</v>
      </c>
      <c r="K349" s="292">
        <v>0.32800000000000001</v>
      </c>
      <c r="L349" s="292">
        <v>0.50700000000000001</v>
      </c>
      <c r="M349" s="292">
        <v>0.83599999999999997</v>
      </c>
      <c r="N349" s="49">
        <v>79</v>
      </c>
      <c r="O349" s="49">
        <v>157</v>
      </c>
      <c r="P349" s="49">
        <v>33</v>
      </c>
      <c r="Q349" s="49">
        <v>2</v>
      </c>
      <c r="R349" s="49">
        <v>27</v>
      </c>
      <c r="S349" s="49">
        <v>78</v>
      </c>
      <c r="T349" s="49">
        <v>9</v>
      </c>
      <c r="U349" s="49">
        <v>8</v>
      </c>
      <c r="V349" s="49">
        <v>35</v>
      </c>
      <c r="W349" s="49">
        <v>106</v>
      </c>
      <c r="X349" s="49">
        <v>120</v>
      </c>
      <c r="Y349" s="49">
        <v>275</v>
      </c>
      <c r="Z349" s="49">
        <v>10</v>
      </c>
      <c r="AA349" s="49">
        <v>0</v>
      </c>
      <c r="AB349" s="49">
        <v>4</v>
      </c>
      <c r="AC349" s="49">
        <v>8</v>
      </c>
      <c r="AD349" s="49">
        <v>1</v>
      </c>
      <c r="AE349" s="293" t="s">
        <v>1534</v>
      </c>
      <c r="AF349" s="294"/>
      <c r="AG349" s="49">
        <v>0</v>
      </c>
      <c r="AH349" s="49">
        <v>0</v>
      </c>
      <c r="AI349" s="49">
        <v>0</v>
      </c>
      <c r="AJ349" s="49">
        <v>0</v>
      </c>
      <c r="AK349" s="49">
        <v>0</v>
      </c>
      <c r="AL349" s="49">
        <v>138</v>
      </c>
      <c r="AM349" s="49">
        <v>10</v>
      </c>
      <c r="AN349" s="49">
        <v>16</v>
      </c>
      <c r="AO349" s="294"/>
      <c r="AP349" s="330">
        <v>172</v>
      </c>
      <c r="AQ349" s="331">
        <v>0.27900000000000003</v>
      </c>
      <c r="AR349" s="331">
        <v>0.29299999999999998</v>
      </c>
      <c r="AS349" s="331">
        <v>0.39</v>
      </c>
      <c r="AT349" s="331">
        <v>0.68200000000000005</v>
      </c>
      <c r="AU349" s="294"/>
      <c r="AV349" s="332">
        <v>370</v>
      </c>
      <c r="AW349" s="331">
        <v>0.29499999999999998</v>
      </c>
      <c r="AX349" s="331">
        <v>0.34399999999999997</v>
      </c>
      <c r="AY349" s="331">
        <v>0.56200000000000006</v>
      </c>
      <c r="AZ349" s="331">
        <v>0.90600000000000003</v>
      </c>
    </row>
    <row r="350" spans="1:70" s="50" customFormat="1" ht="15.75" thickBot="1">
      <c r="A350" s="50" t="s">
        <v>224</v>
      </c>
      <c r="B350" s="50" t="s">
        <v>1589</v>
      </c>
      <c r="C350" s="49">
        <v>29</v>
      </c>
      <c r="D350" s="50" t="s">
        <v>57</v>
      </c>
      <c r="E350" s="50" t="s">
        <v>34</v>
      </c>
      <c r="F350" s="49" t="s">
        <v>35</v>
      </c>
      <c r="G350" s="49">
        <v>154</v>
      </c>
      <c r="H350" s="49">
        <v>650</v>
      </c>
      <c r="I350" s="49">
        <v>578</v>
      </c>
      <c r="J350" s="292">
        <v>0.249</v>
      </c>
      <c r="K350" s="292">
        <v>0.32300000000000001</v>
      </c>
      <c r="L350" s="292">
        <v>0.45</v>
      </c>
      <c r="M350" s="292">
        <v>0.77300000000000002</v>
      </c>
      <c r="N350" s="49">
        <v>72</v>
      </c>
      <c r="O350" s="49">
        <v>144</v>
      </c>
      <c r="P350" s="49">
        <v>33</v>
      </c>
      <c r="Q350" s="49">
        <v>1</v>
      </c>
      <c r="R350" s="49">
        <v>27</v>
      </c>
      <c r="S350" s="49">
        <v>88</v>
      </c>
      <c r="T350" s="49">
        <v>2</v>
      </c>
      <c r="U350" s="49">
        <v>1</v>
      </c>
      <c r="V350" s="49">
        <v>58</v>
      </c>
      <c r="W350" s="49">
        <v>110</v>
      </c>
      <c r="X350" s="49">
        <v>107</v>
      </c>
      <c r="Y350" s="49">
        <v>260</v>
      </c>
      <c r="Z350" s="49">
        <v>6</v>
      </c>
      <c r="AA350" s="49">
        <v>8</v>
      </c>
      <c r="AB350" s="49">
        <v>0</v>
      </c>
      <c r="AC350" s="49">
        <v>6</v>
      </c>
      <c r="AD350" s="49">
        <v>6</v>
      </c>
      <c r="AE350" s="293" t="s">
        <v>899</v>
      </c>
      <c r="AF350" s="294"/>
      <c r="AG350" s="49">
        <v>0</v>
      </c>
      <c r="AH350" s="49">
        <v>0</v>
      </c>
      <c r="AI350" s="49">
        <v>0</v>
      </c>
      <c r="AJ350" s="49">
        <v>154</v>
      </c>
      <c r="AK350" s="49">
        <v>0</v>
      </c>
      <c r="AL350" s="49">
        <v>0</v>
      </c>
      <c r="AM350" s="49">
        <v>0</v>
      </c>
      <c r="AN350" s="49">
        <v>0</v>
      </c>
      <c r="AO350" s="294"/>
      <c r="AP350" s="330">
        <v>165</v>
      </c>
      <c r="AQ350" s="331">
        <v>0.248</v>
      </c>
      <c r="AR350" s="331">
        <v>0.311</v>
      </c>
      <c r="AS350" s="331">
        <v>0.45500000000000002</v>
      </c>
      <c r="AT350" s="331">
        <v>0.76600000000000001</v>
      </c>
      <c r="AU350" s="294"/>
      <c r="AV350" s="332">
        <v>413</v>
      </c>
      <c r="AW350" s="331">
        <v>0.249</v>
      </c>
      <c r="AX350" s="331">
        <v>0.32800000000000001</v>
      </c>
      <c r="AY350" s="331">
        <v>0.44800000000000001</v>
      </c>
      <c r="AZ350" s="331">
        <v>0.77600000000000002</v>
      </c>
    </row>
    <row r="351" spans="1:70" s="50" customFormat="1" ht="15.75" thickBot="1">
      <c r="A351" s="50" t="s">
        <v>747</v>
      </c>
      <c r="B351" s="50" t="s">
        <v>1590</v>
      </c>
      <c r="C351" s="49">
        <v>28</v>
      </c>
      <c r="D351" s="50" t="s">
        <v>65</v>
      </c>
      <c r="E351" s="50" t="s">
        <v>34</v>
      </c>
      <c r="F351" s="49" t="s">
        <v>10</v>
      </c>
      <c r="G351" s="49">
        <v>148</v>
      </c>
      <c r="H351" s="49">
        <v>617</v>
      </c>
      <c r="I351" s="49">
        <v>523</v>
      </c>
      <c r="J351" s="292">
        <v>0.23899999999999999</v>
      </c>
      <c r="K351" s="292">
        <v>0.35099999999999998</v>
      </c>
      <c r="L351" s="292">
        <v>0.45900000000000002</v>
      </c>
      <c r="M351" s="292">
        <v>0.81</v>
      </c>
      <c r="N351" s="49">
        <v>78</v>
      </c>
      <c r="O351" s="49">
        <v>125</v>
      </c>
      <c r="P351" s="49">
        <v>21</v>
      </c>
      <c r="Q351" s="49">
        <v>2</v>
      </c>
      <c r="R351" s="49">
        <v>30</v>
      </c>
      <c r="S351" s="49">
        <v>78</v>
      </c>
      <c r="T351" s="49">
        <v>16</v>
      </c>
      <c r="U351" s="49">
        <v>4</v>
      </c>
      <c r="V351" s="49">
        <v>84</v>
      </c>
      <c r="W351" s="49">
        <v>179</v>
      </c>
      <c r="X351" s="49">
        <v>121</v>
      </c>
      <c r="Y351" s="49">
        <v>240</v>
      </c>
      <c r="Z351" s="49">
        <v>9</v>
      </c>
      <c r="AA351" s="49">
        <v>7</v>
      </c>
      <c r="AB351" s="49">
        <v>2</v>
      </c>
      <c r="AC351" s="49">
        <v>1</v>
      </c>
      <c r="AD351" s="49">
        <v>2</v>
      </c>
      <c r="AE351" s="293" t="s">
        <v>906</v>
      </c>
      <c r="AF351" s="294"/>
      <c r="AG351" s="49">
        <v>0</v>
      </c>
      <c r="AH351" s="49">
        <v>0</v>
      </c>
      <c r="AI351" s="49">
        <v>0</v>
      </c>
      <c r="AJ351" s="49">
        <v>0</v>
      </c>
      <c r="AK351" s="49">
        <v>0</v>
      </c>
      <c r="AL351" s="49">
        <v>0</v>
      </c>
      <c r="AM351" s="49">
        <v>3</v>
      </c>
      <c r="AN351" s="49">
        <v>139</v>
      </c>
      <c r="AO351" s="294"/>
      <c r="AP351" s="330">
        <v>141</v>
      </c>
      <c r="AQ351" s="331">
        <v>0.26200000000000001</v>
      </c>
      <c r="AR351" s="331">
        <v>0.38800000000000001</v>
      </c>
      <c r="AS351" s="331">
        <v>0.39700000000000002</v>
      </c>
      <c r="AT351" s="331">
        <v>0.78500000000000003</v>
      </c>
      <c r="AU351" s="294"/>
      <c r="AV351" s="332">
        <v>382</v>
      </c>
      <c r="AW351" s="331">
        <v>0.23</v>
      </c>
      <c r="AX351" s="331">
        <v>0.33700000000000002</v>
      </c>
      <c r="AY351" s="331">
        <v>0.48199999999999998</v>
      </c>
      <c r="AZ351" s="331">
        <v>0.81899999999999995</v>
      </c>
    </row>
    <row r="352" spans="1:70" s="50" customFormat="1" ht="15.75" thickBot="1">
      <c r="A352" s="50" t="s">
        <v>1043</v>
      </c>
      <c r="B352" s="50" t="s">
        <v>1591</v>
      </c>
      <c r="C352" s="49">
        <v>24</v>
      </c>
      <c r="D352" s="50" t="s">
        <v>116</v>
      </c>
      <c r="E352" s="50" t="s">
        <v>43</v>
      </c>
      <c r="F352" s="49" t="s">
        <v>10</v>
      </c>
      <c r="G352" s="49">
        <v>145</v>
      </c>
      <c r="H352" s="49">
        <v>555</v>
      </c>
      <c r="I352" s="49">
        <v>503</v>
      </c>
      <c r="J352" s="292">
        <v>0.23899999999999999</v>
      </c>
      <c r="K352" s="292">
        <v>0.308</v>
      </c>
      <c r="L352" s="292">
        <v>0.45700000000000002</v>
      </c>
      <c r="M352" s="292">
        <v>0.76500000000000001</v>
      </c>
      <c r="N352" s="49">
        <v>68</v>
      </c>
      <c r="O352" s="49">
        <v>120</v>
      </c>
      <c r="P352" s="49">
        <v>32</v>
      </c>
      <c r="Q352" s="49">
        <v>3</v>
      </c>
      <c r="R352" s="49">
        <v>24</v>
      </c>
      <c r="S352" s="49">
        <v>82</v>
      </c>
      <c r="T352" s="49">
        <v>7</v>
      </c>
      <c r="U352" s="49">
        <v>2</v>
      </c>
      <c r="V352" s="49">
        <v>49</v>
      </c>
      <c r="W352" s="49">
        <v>191</v>
      </c>
      <c r="X352" s="49">
        <v>86</v>
      </c>
      <c r="Y352" s="49">
        <v>230</v>
      </c>
      <c r="Z352" s="49">
        <v>12</v>
      </c>
      <c r="AA352" s="49">
        <v>2</v>
      </c>
      <c r="AB352" s="49">
        <v>0</v>
      </c>
      <c r="AC352" s="49">
        <v>1</v>
      </c>
      <c r="AD352" s="49">
        <v>4</v>
      </c>
      <c r="AE352" s="293" t="s">
        <v>885</v>
      </c>
      <c r="AF352" s="294"/>
      <c r="AG352" s="49">
        <v>0</v>
      </c>
      <c r="AH352" s="49">
        <v>0</v>
      </c>
      <c r="AI352" s="49">
        <v>0</v>
      </c>
      <c r="AJ352" s="49">
        <v>0</v>
      </c>
      <c r="AK352" s="49">
        <v>142</v>
      </c>
      <c r="AL352" s="49">
        <v>0</v>
      </c>
      <c r="AM352" s="49">
        <v>0</v>
      </c>
      <c r="AN352" s="49">
        <v>0</v>
      </c>
      <c r="AO352" s="294"/>
      <c r="AP352" s="330">
        <v>133</v>
      </c>
      <c r="AQ352" s="331">
        <v>0.30099999999999999</v>
      </c>
      <c r="AR352" s="331">
        <v>0.38</v>
      </c>
      <c r="AS352" s="331">
        <v>0.65400000000000003</v>
      </c>
      <c r="AT352" s="331">
        <v>1.034</v>
      </c>
      <c r="AU352" s="294"/>
      <c r="AV352" s="332">
        <v>370</v>
      </c>
      <c r="AW352" s="331">
        <v>0.216</v>
      </c>
      <c r="AX352" s="331">
        <v>0.28100000000000003</v>
      </c>
      <c r="AY352" s="331">
        <v>0.38600000000000001</v>
      </c>
      <c r="AZ352" s="331">
        <v>0.66800000000000004</v>
      </c>
    </row>
    <row r="353" spans="1:64" s="50" customFormat="1" ht="15.75" thickBot="1">
      <c r="A353" s="50" t="s">
        <v>225</v>
      </c>
      <c r="B353" s="50" t="s">
        <v>1592</v>
      </c>
      <c r="C353" s="49">
        <v>32</v>
      </c>
      <c r="D353" s="50" t="s">
        <v>70</v>
      </c>
      <c r="E353" s="50" t="s">
        <v>43</v>
      </c>
      <c r="F353" s="49" t="s">
        <v>10</v>
      </c>
      <c r="G353" s="49">
        <v>130</v>
      </c>
      <c r="H353" s="49">
        <v>543</v>
      </c>
      <c r="I353" s="49">
        <v>457</v>
      </c>
      <c r="J353" s="292">
        <v>0.32200000000000001</v>
      </c>
      <c r="K353" s="292">
        <v>0.41499999999999998</v>
      </c>
      <c r="L353" s="292">
        <v>0.53</v>
      </c>
      <c r="M353" s="292">
        <v>0.94499999999999995</v>
      </c>
      <c r="N353" s="49">
        <v>72</v>
      </c>
      <c r="O353" s="49">
        <v>147</v>
      </c>
      <c r="P353" s="49">
        <v>32</v>
      </c>
      <c r="Q353" s="49">
        <v>0</v>
      </c>
      <c r="R353" s="49">
        <v>21</v>
      </c>
      <c r="S353" s="49">
        <v>71</v>
      </c>
      <c r="T353" s="49">
        <v>7</v>
      </c>
      <c r="U353" s="49">
        <v>1</v>
      </c>
      <c r="V353" s="49">
        <v>59</v>
      </c>
      <c r="W353" s="49">
        <v>56</v>
      </c>
      <c r="X353" s="49">
        <v>149</v>
      </c>
      <c r="Y353" s="49">
        <v>242</v>
      </c>
      <c r="Z353" s="49">
        <v>12</v>
      </c>
      <c r="AA353" s="49">
        <v>19</v>
      </c>
      <c r="AB353" s="49">
        <v>1</v>
      </c>
      <c r="AC353" s="49">
        <v>7</v>
      </c>
      <c r="AD353" s="49">
        <v>5</v>
      </c>
      <c r="AE353" s="293" t="s">
        <v>889</v>
      </c>
      <c r="AF353" s="294"/>
      <c r="AG353" s="49">
        <v>0</v>
      </c>
      <c r="AH353" s="49">
        <v>0</v>
      </c>
      <c r="AI353" s="49">
        <v>0</v>
      </c>
      <c r="AJ353" s="49">
        <v>121</v>
      </c>
      <c r="AK353" s="49">
        <v>0</v>
      </c>
      <c r="AL353" s="49">
        <v>0</v>
      </c>
      <c r="AM353" s="49">
        <v>0</v>
      </c>
      <c r="AN353" s="49">
        <v>0</v>
      </c>
      <c r="AO353" s="294"/>
      <c r="AP353" s="330">
        <v>142</v>
      </c>
      <c r="AQ353" s="331">
        <v>0.38</v>
      </c>
      <c r="AR353" s="331">
        <v>0.47699999999999998</v>
      </c>
      <c r="AS353" s="331">
        <v>0.70399999999999996</v>
      </c>
      <c r="AT353" s="331">
        <v>1.181</v>
      </c>
      <c r="AU353" s="294"/>
      <c r="AV353" s="332">
        <v>315</v>
      </c>
      <c r="AW353" s="331">
        <v>0.29499999999999998</v>
      </c>
      <c r="AX353" s="331">
        <v>0.38600000000000001</v>
      </c>
      <c r="AY353" s="331">
        <v>0.45100000000000001</v>
      </c>
      <c r="AZ353" s="331">
        <v>0.83699999999999997</v>
      </c>
    </row>
    <row r="354" spans="1:64" ht="15" customHeight="1">
      <c r="A354" s="102"/>
      <c r="B354" s="135"/>
      <c r="C354" s="135"/>
      <c r="D354" s="135"/>
      <c r="E354" s="135"/>
      <c r="F354" s="135"/>
      <c r="G354" s="135"/>
      <c r="H354" s="135"/>
      <c r="I354" s="104"/>
      <c r="J354" s="104"/>
      <c r="K354" s="104"/>
      <c r="L354" s="104"/>
      <c r="M354" s="135"/>
      <c r="N354" s="135"/>
      <c r="O354" s="135"/>
      <c r="P354" s="135"/>
      <c r="Q354" s="135"/>
      <c r="R354" s="135"/>
      <c r="S354" s="135"/>
      <c r="T354" s="135"/>
      <c r="U354" s="135"/>
      <c r="V354" s="135"/>
      <c r="W354" s="135"/>
      <c r="X354" s="135"/>
      <c r="Y354" s="135"/>
      <c r="Z354" s="135"/>
      <c r="AA354" s="135"/>
      <c r="AB354" s="135"/>
      <c r="AC354" s="135"/>
      <c r="AD354" s="135"/>
      <c r="AE354" s="135"/>
      <c r="AF354" s="135"/>
      <c r="AG354" s="135"/>
      <c r="AH354" s="135"/>
      <c r="AI354" s="135"/>
      <c r="AJ354" s="135"/>
      <c r="AK354" s="135"/>
      <c r="AL354" s="135"/>
      <c r="AM354" s="135"/>
      <c r="AN354" s="135"/>
      <c r="AO354" s="135"/>
      <c r="AP354" s="320"/>
      <c r="AQ354" s="320"/>
      <c r="AR354" s="320"/>
      <c r="AS354" s="320"/>
      <c r="AT354" s="334"/>
      <c r="AU354" s="334"/>
      <c r="AV354" s="334"/>
      <c r="AW354" s="334"/>
      <c r="AX354" s="320"/>
      <c r="AY354" s="334"/>
      <c r="AZ354" s="334"/>
      <c r="BA354" s="104"/>
      <c r="BB354" s="104"/>
    </row>
    <row r="355" spans="1:64" ht="15" customHeight="1">
      <c r="A355" s="115" t="s">
        <v>464</v>
      </c>
      <c r="B355" s="140"/>
      <c r="C355" s="140"/>
      <c r="D355" s="140"/>
      <c r="E355" s="171"/>
      <c r="F355" s="171"/>
      <c r="G355" s="171"/>
      <c r="H355" s="171"/>
      <c r="I355" s="171"/>
      <c r="J355" s="171"/>
      <c r="K355" s="171"/>
      <c r="L355" s="171"/>
      <c r="M355" s="171"/>
      <c r="N355" s="171"/>
      <c r="O355" s="171"/>
      <c r="P355" s="171"/>
      <c r="Q355" s="171"/>
      <c r="R355" s="171"/>
      <c r="S355" s="171"/>
      <c r="T355" s="171"/>
      <c r="U355" s="171"/>
      <c r="V355" s="171"/>
      <c r="W355" s="171"/>
      <c r="X355" s="171"/>
      <c r="Y355" s="171"/>
      <c r="Z355" s="171"/>
      <c r="AA355" s="171"/>
      <c r="AB355" s="171"/>
      <c r="AC355" s="171"/>
      <c r="AD355" s="170"/>
      <c r="AE355" s="170"/>
      <c r="AF355" s="171"/>
      <c r="AG355" s="171"/>
      <c r="AH355" s="171"/>
      <c r="AI355" s="171"/>
      <c r="AJ355" s="170"/>
      <c r="AK355" s="171"/>
      <c r="AL355" s="171"/>
      <c r="AM355" s="171"/>
      <c r="AN355" s="171"/>
      <c r="AO355" s="170"/>
      <c r="AP355" s="49"/>
      <c r="AQ355" s="49"/>
      <c r="AR355" s="49"/>
      <c r="AS355" s="49"/>
      <c r="AT355" s="84"/>
      <c r="AU355" s="49"/>
      <c r="AV355" s="49"/>
      <c r="AW355" s="84"/>
      <c r="AX355" s="84"/>
      <c r="AY355" s="49"/>
      <c r="AZ355" s="49"/>
      <c r="BA355" s="171"/>
      <c r="BC355" s="171"/>
      <c r="BD355" s="171"/>
      <c r="BE355" s="171"/>
      <c r="BF355" s="107"/>
      <c r="BG355" s="107"/>
      <c r="BH355" s="165"/>
      <c r="BI355" s="107"/>
      <c r="BJ355" s="107"/>
      <c r="BK355" s="107"/>
      <c r="BL355" s="107"/>
    </row>
    <row r="356" spans="1:64" s="50" customFormat="1" ht="15.75" thickBot="1">
      <c r="A356" s="50" t="s">
        <v>729</v>
      </c>
      <c r="B356" s="50" t="s">
        <v>1593</v>
      </c>
      <c r="C356" s="49">
        <v>27</v>
      </c>
      <c r="D356" s="50" t="s">
        <v>49</v>
      </c>
      <c r="E356" s="50" t="s">
        <v>43</v>
      </c>
      <c r="F356" s="49" t="s">
        <v>10</v>
      </c>
      <c r="G356" s="49">
        <v>53</v>
      </c>
      <c r="H356" s="49">
        <v>178</v>
      </c>
      <c r="I356" s="49">
        <v>167</v>
      </c>
      <c r="J356" s="292">
        <v>0.251</v>
      </c>
      <c r="K356" s="292">
        <v>0.29799999999999999</v>
      </c>
      <c r="L356" s="292">
        <v>0.41899999999999998</v>
      </c>
      <c r="M356" s="292">
        <v>0.71699999999999997</v>
      </c>
      <c r="N356" s="49">
        <v>24</v>
      </c>
      <c r="O356" s="49">
        <v>42</v>
      </c>
      <c r="P356" s="49">
        <v>8</v>
      </c>
      <c r="Q356" s="49">
        <v>1</v>
      </c>
      <c r="R356" s="49">
        <v>6</v>
      </c>
      <c r="S356" s="49">
        <v>21</v>
      </c>
      <c r="T356" s="49">
        <v>3</v>
      </c>
      <c r="U356" s="49">
        <v>4</v>
      </c>
      <c r="V356" s="49">
        <v>10</v>
      </c>
      <c r="W356" s="49">
        <v>39</v>
      </c>
      <c r="X356" s="49">
        <v>78</v>
      </c>
      <c r="Y356" s="49">
        <v>70</v>
      </c>
      <c r="Z356" s="49">
        <v>6</v>
      </c>
      <c r="AA356" s="49">
        <v>1</v>
      </c>
      <c r="AB356" s="49">
        <v>0</v>
      </c>
      <c r="AC356" s="49">
        <v>0</v>
      </c>
      <c r="AD356" s="49">
        <v>3</v>
      </c>
      <c r="AE356" s="293" t="s">
        <v>938</v>
      </c>
      <c r="AF356" s="294"/>
      <c r="AG356" s="49">
        <v>0</v>
      </c>
      <c r="AH356" s="49">
        <v>0</v>
      </c>
      <c r="AI356" s="49">
        <v>0</v>
      </c>
      <c r="AJ356" s="49">
        <v>0</v>
      </c>
      <c r="AK356" s="49">
        <v>48</v>
      </c>
      <c r="AL356" s="49">
        <v>0</v>
      </c>
      <c r="AM356" s="49">
        <v>0</v>
      </c>
      <c r="AN356" s="49">
        <v>0</v>
      </c>
      <c r="AO356" s="294"/>
      <c r="AP356" s="330">
        <v>48</v>
      </c>
      <c r="AQ356" s="331">
        <v>0.39600000000000002</v>
      </c>
      <c r="AR356" s="331">
        <v>0.45300000000000001</v>
      </c>
      <c r="AS356" s="331">
        <v>0.625</v>
      </c>
      <c r="AT356" s="331">
        <v>1.0780000000000001</v>
      </c>
      <c r="AU356" s="294"/>
      <c r="AV356" s="332">
        <v>119</v>
      </c>
      <c r="AW356" s="331">
        <v>0.193</v>
      </c>
      <c r="AX356" s="331">
        <v>0.23200000000000001</v>
      </c>
      <c r="AY356" s="331">
        <v>0.33600000000000002</v>
      </c>
      <c r="AZ356" s="331">
        <v>0.56799999999999995</v>
      </c>
    </row>
    <row r="357" spans="1:64" s="50" customFormat="1" ht="15.75" thickBot="1">
      <c r="A357" s="50" t="s">
        <v>226</v>
      </c>
      <c r="B357" s="50" t="s">
        <v>1594</v>
      </c>
      <c r="C357" s="49">
        <v>36</v>
      </c>
      <c r="D357" s="50" t="s">
        <v>44</v>
      </c>
      <c r="E357" s="50" t="s">
        <v>34</v>
      </c>
      <c r="F357" s="49" t="s">
        <v>10</v>
      </c>
      <c r="G357" s="49">
        <v>157</v>
      </c>
      <c r="H357" s="49">
        <v>686</v>
      </c>
      <c r="I357" s="49">
        <v>587</v>
      </c>
      <c r="J357" s="292">
        <v>0.20300000000000001</v>
      </c>
      <c r="K357" s="292">
        <v>0.308</v>
      </c>
      <c r="L357" s="292">
        <v>0.36599999999999999</v>
      </c>
      <c r="M357" s="292">
        <v>0.67400000000000004</v>
      </c>
      <c r="N357" s="49">
        <v>92</v>
      </c>
      <c r="O357" s="49">
        <v>119</v>
      </c>
      <c r="P357" s="49">
        <v>27</v>
      </c>
      <c r="Q357" s="49">
        <v>0</v>
      </c>
      <c r="R357" s="49">
        <v>23</v>
      </c>
      <c r="S357" s="49">
        <v>65</v>
      </c>
      <c r="T357" s="49">
        <v>6</v>
      </c>
      <c r="U357" s="49">
        <v>3</v>
      </c>
      <c r="V357" s="49">
        <v>84</v>
      </c>
      <c r="W357" s="49">
        <v>170</v>
      </c>
      <c r="X357" s="49">
        <v>76</v>
      </c>
      <c r="Y357" s="49">
        <v>215</v>
      </c>
      <c r="Z357" s="49">
        <v>16</v>
      </c>
      <c r="AA357" s="49">
        <v>8</v>
      </c>
      <c r="AB357" s="49">
        <v>0</v>
      </c>
      <c r="AC357" s="49">
        <v>7</v>
      </c>
      <c r="AD357" s="49">
        <v>3</v>
      </c>
      <c r="AE357" s="293" t="s">
        <v>1595</v>
      </c>
      <c r="AF357" s="294"/>
      <c r="AG357" s="49">
        <v>0</v>
      </c>
      <c r="AH357" s="49">
        <v>1</v>
      </c>
      <c r="AI357" s="49">
        <v>0</v>
      </c>
      <c r="AJ357" s="49">
        <v>8</v>
      </c>
      <c r="AK357" s="49">
        <v>0</v>
      </c>
      <c r="AL357" s="49">
        <v>0</v>
      </c>
      <c r="AM357" s="49">
        <v>0</v>
      </c>
      <c r="AN357" s="49">
        <v>143</v>
      </c>
      <c r="AO357" s="294"/>
      <c r="AP357" s="330">
        <v>139</v>
      </c>
      <c r="AQ357" s="331">
        <v>0.20100000000000001</v>
      </c>
      <c r="AR357" s="331">
        <v>0.29799999999999999</v>
      </c>
      <c r="AS357" s="331">
        <v>0.33100000000000002</v>
      </c>
      <c r="AT357" s="331">
        <v>0.629</v>
      </c>
      <c r="AU357" s="294"/>
      <c r="AV357" s="332">
        <v>448</v>
      </c>
      <c r="AW357" s="331">
        <v>0.20300000000000001</v>
      </c>
      <c r="AX357" s="331">
        <v>0.31</v>
      </c>
      <c r="AY357" s="331">
        <v>0.377</v>
      </c>
      <c r="AZ357" s="331">
        <v>0.68799999999999994</v>
      </c>
    </row>
    <row r="358" spans="1:64" s="50" customFormat="1" ht="15.75" thickBot="1">
      <c r="A358" s="50" t="s">
        <v>783</v>
      </c>
      <c r="B358" s="50" t="s">
        <v>1596</v>
      </c>
      <c r="C358" s="49">
        <v>33</v>
      </c>
      <c r="D358" s="50" t="s">
        <v>40</v>
      </c>
      <c r="E358" s="50" t="s">
        <v>34</v>
      </c>
      <c r="F358" s="49" t="s">
        <v>10</v>
      </c>
      <c r="G358" s="49">
        <v>75</v>
      </c>
      <c r="H358" s="49">
        <v>177</v>
      </c>
      <c r="I358" s="49">
        <v>163</v>
      </c>
      <c r="J358" s="292">
        <v>0.22700000000000001</v>
      </c>
      <c r="K358" s="292">
        <v>0.28399999999999997</v>
      </c>
      <c r="L358" s="292">
        <v>0.31900000000000001</v>
      </c>
      <c r="M358" s="292">
        <v>0.60299999999999998</v>
      </c>
      <c r="N358" s="49">
        <v>18</v>
      </c>
      <c r="O358" s="49">
        <v>37</v>
      </c>
      <c r="P358" s="49">
        <v>4</v>
      </c>
      <c r="Q358" s="49">
        <v>1</v>
      </c>
      <c r="R358" s="49">
        <v>3</v>
      </c>
      <c r="S358" s="49">
        <v>14</v>
      </c>
      <c r="T358" s="49">
        <v>0</v>
      </c>
      <c r="U358" s="49">
        <v>0</v>
      </c>
      <c r="V358" s="49">
        <v>12</v>
      </c>
      <c r="W358" s="49">
        <v>41</v>
      </c>
      <c r="X358" s="49">
        <v>60</v>
      </c>
      <c r="Y358" s="49">
        <v>52</v>
      </c>
      <c r="Z358" s="49">
        <v>0</v>
      </c>
      <c r="AA358" s="49">
        <v>1</v>
      </c>
      <c r="AB358" s="49">
        <v>1</v>
      </c>
      <c r="AC358" s="49">
        <v>0</v>
      </c>
      <c r="AD358" s="49">
        <v>0</v>
      </c>
      <c r="AE358" s="293" t="s">
        <v>908</v>
      </c>
      <c r="AF358" s="294"/>
      <c r="AG358" s="49">
        <v>74</v>
      </c>
      <c r="AH358" s="49">
        <v>4</v>
      </c>
      <c r="AI358" s="49">
        <v>0</v>
      </c>
      <c r="AJ358" s="49">
        <v>0</v>
      </c>
      <c r="AK358" s="49">
        <v>0</v>
      </c>
      <c r="AL358" s="49">
        <v>0</v>
      </c>
      <c r="AM358" s="49">
        <v>0</v>
      </c>
      <c r="AN358" s="49">
        <v>0</v>
      </c>
      <c r="AO358" s="294"/>
      <c r="AP358" s="330">
        <v>48</v>
      </c>
      <c r="AQ358" s="331">
        <v>0.20799999999999999</v>
      </c>
      <c r="AR358" s="331">
        <v>0.28299999999999997</v>
      </c>
      <c r="AS358" s="331">
        <v>0.313</v>
      </c>
      <c r="AT358" s="331">
        <v>0.59599999999999997</v>
      </c>
      <c r="AU358" s="294"/>
      <c r="AV358" s="332">
        <v>115</v>
      </c>
      <c r="AW358" s="331">
        <v>0.23499999999999999</v>
      </c>
      <c r="AX358" s="331">
        <v>0.28499999999999998</v>
      </c>
      <c r="AY358" s="331">
        <v>0.32200000000000001</v>
      </c>
      <c r="AZ358" s="331">
        <v>0.60599999999999998</v>
      </c>
    </row>
    <row r="359" spans="1:64" s="50" customFormat="1" ht="15.75" thickBot="1">
      <c r="A359" s="50" t="s">
        <v>227</v>
      </c>
      <c r="B359" s="50" t="s">
        <v>1601</v>
      </c>
      <c r="C359" s="49">
        <v>32</v>
      </c>
      <c r="D359" s="50" t="s">
        <v>53</v>
      </c>
      <c r="E359" s="50" t="s">
        <v>34</v>
      </c>
      <c r="F359" s="49" t="s">
        <v>37</v>
      </c>
      <c r="G359" s="49">
        <v>156</v>
      </c>
      <c r="H359" s="49">
        <v>666</v>
      </c>
      <c r="I359" s="49">
        <v>620</v>
      </c>
      <c r="J359" s="292">
        <v>0.28499999999999998</v>
      </c>
      <c r="K359" s="292">
        <v>0.32400000000000001</v>
      </c>
      <c r="L359" s="292">
        <v>0.42299999999999999</v>
      </c>
      <c r="M359" s="292">
        <v>0.746</v>
      </c>
      <c r="N359" s="49">
        <v>78</v>
      </c>
      <c r="O359" s="49">
        <v>177</v>
      </c>
      <c r="P359" s="49">
        <v>30</v>
      </c>
      <c r="Q359" s="49">
        <v>2</v>
      </c>
      <c r="R359" s="49">
        <v>17</v>
      </c>
      <c r="S359" s="49">
        <v>85</v>
      </c>
      <c r="T359" s="49">
        <v>1</v>
      </c>
      <c r="U359" s="49">
        <v>2</v>
      </c>
      <c r="V359" s="49">
        <v>36</v>
      </c>
      <c r="W359" s="49">
        <v>74</v>
      </c>
      <c r="X359" s="49">
        <v>99</v>
      </c>
      <c r="Y359" s="49">
        <v>262</v>
      </c>
      <c r="Z359" s="49">
        <v>19</v>
      </c>
      <c r="AA359" s="49">
        <v>2</v>
      </c>
      <c r="AB359" s="49">
        <v>2</v>
      </c>
      <c r="AC359" s="49">
        <v>6</v>
      </c>
      <c r="AD359" s="49">
        <v>1</v>
      </c>
      <c r="AE359" s="293" t="s">
        <v>1602</v>
      </c>
      <c r="AF359" s="294"/>
      <c r="AG359" s="49">
        <v>0</v>
      </c>
      <c r="AH359" s="49">
        <v>0</v>
      </c>
      <c r="AI359" s="49">
        <v>0</v>
      </c>
      <c r="AJ359" s="49">
        <v>0</v>
      </c>
      <c r="AK359" s="49">
        <v>0</v>
      </c>
      <c r="AL359" s="49">
        <v>104</v>
      </c>
      <c r="AM359" s="49">
        <v>0</v>
      </c>
      <c r="AN359" s="49">
        <v>46</v>
      </c>
      <c r="AO359" s="294"/>
      <c r="AP359" s="330">
        <v>151</v>
      </c>
      <c r="AQ359" s="331">
        <v>0.28499999999999998</v>
      </c>
      <c r="AR359" s="331">
        <v>0.32100000000000001</v>
      </c>
      <c r="AS359" s="331">
        <v>0.46400000000000002</v>
      </c>
      <c r="AT359" s="331">
        <v>0.78500000000000003</v>
      </c>
      <c r="AU359" s="294"/>
      <c r="AV359" s="332">
        <v>469</v>
      </c>
      <c r="AW359" s="331">
        <v>0.28599999999999998</v>
      </c>
      <c r="AX359" s="331">
        <v>0.32500000000000001</v>
      </c>
      <c r="AY359" s="331">
        <v>0.40899999999999997</v>
      </c>
      <c r="AZ359" s="331">
        <v>0.73399999999999999</v>
      </c>
    </row>
    <row r="360" spans="1:64" s="50" customFormat="1" ht="15.75" thickBot="1">
      <c r="A360" s="50" t="s">
        <v>784</v>
      </c>
      <c r="B360" s="50" t="s">
        <v>1597</v>
      </c>
      <c r="C360" s="49">
        <v>28</v>
      </c>
      <c r="D360" s="50" t="s">
        <v>53</v>
      </c>
      <c r="E360" s="50" t="s">
        <v>54</v>
      </c>
      <c r="F360" s="49" t="s">
        <v>10</v>
      </c>
      <c r="G360" s="49">
        <v>24</v>
      </c>
      <c r="H360" s="49">
        <v>57</v>
      </c>
      <c r="I360" s="49">
        <v>50</v>
      </c>
      <c r="J360" s="292">
        <v>0.16</v>
      </c>
      <c r="K360" s="292">
        <v>0.23599999999999999</v>
      </c>
      <c r="L360" s="292">
        <v>0.18</v>
      </c>
      <c r="M360" s="292">
        <v>0.41599999999999998</v>
      </c>
      <c r="N360" s="49">
        <v>4</v>
      </c>
      <c r="O360" s="49">
        <v>8</v>
      </c>
      <c r="P360" s="49">
        <v>1</v>
      </c>
      <c r="Q360" s="49">
        <v>0</v>
      </c>
      <c r="R360" s="49">
        <v>0</v>
      </c>
      <c r="S360" s="49">
        <v>0</v>
      </c>
      <c r="T360" s="49">
        <v>0</v>
      </c>
      <c r="U360" s="49">
        <v>0</v>
      </c>
      <c r="V360" s="49">
        <v>5</v>
      </c>
      <c r="W360" s="49">
        <v>10</v>
      </c>
      <c r="X360" s="49">
        <v>15</v>
      </c>
      <c r="Y360" s="49">
        <v>9</v>
      </c>
      <c r="Z360" s="49">
        <v>4</v>
      </c>
      <c r="AA360" s="49">
        <v>0</v>
      </c>
      <c r="AB360" s="49">
        <v>2</v>
      </c>
      <c r="AC360" s="49">
        <v>0</v>
      </c>
      <c r="AD360" s="49">
        <v>1</v>
      </c>
      <c r="AE360" s="293" t="s">
        <v>1598</v>
      </c>
      <c r="AF360" s="294"/>
      <c r="AG360" s="49">
        <v>0</v>
      </c>
      <c r="AH360" s="49">
        <v>0</v>
      </c>
      <c r="AI360" s="49">
        <v>10</v>
      </c>
      <c r="AJ360" s="49">
        <v>10</v>
      </c>
      <c r="AK360" s="49">
        <v>0</v>
      </c>
      <c r="AL360" s="49">
        <v>0</v>
      </c>
      <c r="AM360" s="49">
        <v>0</v>
      </c>
      <c r="AN360" s="49">
        <v>0</v>
      </c>
      <c r="AO360" s="294"/>
      <c r="AP360" s="330">
        <v>23</v>
      </c>
      <c r="AQ360" s="331">
        <v>0.17399999999999999</v>
      </c>
      <c r="AR360" s="331">
        <v>0.26900000000000002</v>
      </c>
      <c r="AS360" s="331">
        <v>0.17399999999999999</v>
      </c>
      <c r="AT360" s="331">
        <v>0.443</v>
      </c>
      <c r="AU360" s="294"/>
      <c r="AV360" s="332">
        <v>27</v>
      </c>
      <c r="AW360" s="331">
        <v>0.14799999999999999</v>
      </c>
      <c r="AX360" s="331">
        <v>0.20699999999999999</v>
      </c>
      <c r="AY360" s="331">
        <v>0.185</v>
      </c>
      <c r="AZ360" s="331">
        <v>0.39200000000000002</v>
      </c>
    </row>
    <row r="361" spans="1:64" s="50" customFormat="1" ht="15.75" thickBot="1">
      <c r="A361" s="50" t="s">
        <v>228</v>
      </c>
      <c r="B361" s="50" t="s">
        <v>1603</v>
      </c>
      <c r="C361" s="49">
        <v>31</v>
      </c>
      <c r="D361" s="50" t="s">
        <v>100</v>
      </c>
      <c r="E361" s="50" t="s">
        <v>43</v>
      </c>
      <c r="F361" s="49" t="s">
        <v>10</v>
      </c>
      <c r="G361" s="49">
        <v>122</v>
      </c>
      <c r="H361" s="49">
        <v>507</v>
      </c>
      <c r="I361" s="49">
        <v>438</v>
      </c>
      <c r="J361" s="292">
        <v>0.29699999999999999</v>
      </c>
      <c r="K361" s="292">
        <v>0.38500000000000001</v>
      </c>
      <c r="L361" s="292">
        <v>0.54800000000000004</v>
      </c>
      <c r="M361" s="292">
        <v>0.93300000000000005</v>
      </c>
      <c r="N361" s="49">
        <v>80</v>
      </c>
      <c r="O361" s="49">
        <v>130</v>
      </c>
      <c r="P361" s="49">
        <v>24</v>
      </c>
      <c r="Q361" s="49">
        <v>7</v>
      </c>
      <c r="R361" s="49">
        <v>24</v>
      </c>
      <c r="S361" s="49">
        <v>63</v>
      </c>
      <c r="T361" s="49">
        <v>3</v>
      </c>
      <c r="U361" s="49">
        <v>0</v>
      </c>
      <c r="V361" s="49">
        <v>62</v>
      </c>
      <c r="W361" s="49">
        <v>78</v>
      </c>
      <c r="X361" s="49">
        <v>141</v>
      </c>
      <c r="Y361" s="49">
        <v>240</v>
      </c>
      <c r="Z361" s="49">
        <v>5</v>
      </c>
      <c r="AA361" s="49">
        <v>3</v>
      </c>
      <c r="AB361" s="49">
        <v>0</v>
      </c>
      <c r="AC361" s="49">
        <v>4</v>
      </c>
      <c r="AD361" s="49">
        <v>0</v>
      </c>
      <c r="AE361" s="293" t="s">
        <v>913</v>
      </c>
      <c r="AF361" s="294"/>
      <c r="AG361" s="49">
        <v>0</v>
      </c>
      <c r="AH361" s="49">
        <v>0</v>
      </c>
      <c r="AI361" s="49">
        <v>0</v>
      </c>
      <c r="AJ361" s="49">
        <v>0</v>
      </c>
      <c r="AK361" s="49">
        <v>112</v>
      </c>
      <c r="AL361" s="49">
        <v>0</v>
      </c>
      <c r="AM361" s="49">
        <v>0</v>
      </c>
      <c r="AN361" s="49">
        <v>0</v>
      </c>
      <c r="AO361" s="294"/>
      <c r="AP361" s="330">
        <v>98</v>
      </c>
      <c r="AQ361" s="331">
        <v>0.33700000000000002</v>
      </c>
      <c r="AR361" s="331">
        <v>0.42599999999999999</v>
      </c>
      <c r="AS361" s="331">
        <v>0.63300000000000001</v>
      </c>
      <c r="AT361" s="331">
        <v>1.0589999999999999</v>
      </c>
      <c r="AU361" s="294"/>
      <c r="AV361" s="332">
        <v>340</v>
      </c>
      <c r="AW361" s="331">
        <v>0.28499999999999998</v>
      </c>
      <c r="AX361" s="331">
        <v>0.372</v>
      </c>
      <c r="AY361" s="331">
        <v>0.52400000000000002</v>
      </c>
      <c r="AZ361" s="331">
        <v>0.89600000000000002</v>
      </c>
    </row>
    <row r="362" spans="1:64" s="50" customFormat="1" ht="15.75" thickBot="1">
      <c r="A362" s="50" t="s">
        <v>1064</v>
      </c>
      <c r="B362" s="50" t="s">
        <v>1599</v>
      </c>
      <c r="C362" s="49">
        <v>30</v>
      </c>
      <c r="D362" s="50" t="s">
        <v>49</v>
      </c>
      <c r="E362" s="50" t="s">
        <v>43</v>
      </c>
      <c r="F362" s="49" t="s">
        <v>35</v>
      </c>
      <c r="G362" s="49">
        <v>131</v>
      </c>
      <c r="H362" s="49">
        <v>398</v>
      </c>
      <c r="I362" s="49">
        <v>344</v>
      </c>
      <c r="J362" s="292">
        <v>0.23300000000000001</v>
      </c>
      <c r="K362" s="292">
        <v>0.33200000000000002</v>
      </c>
      <c r="L362" s="292">
        <v>0.39500000000000002</v>
      </c>
      <c r="M362" s="292">
        <v>0.72699999999999998</v>
      </c>
      <c r="N362" s="49">
        <v>47</v>
      </c>
      <c r="O362" s="49">
        <v>80</v>
      </c>
      <c r="P362" s="49">
        <v>16</v>
      </c>
      <c r="Q362" s="49">
        <v>5</v>
      </c>
      <c r="R362" s="49">
        <v>10</v>
      </c>
      <c r="S362" s="49">
        <v>51</v>
      </c>
      <c r="T362" s="49">
        <v>4</v>
      </c>
      <c r="U362" s="49">
        <v>0</v>
      </c>
      <c r="V362" s="49">
        <v>48</v>
      </c>
      <c r="W362" s="49">
        <v>89</v>
      </c>
      <c r="X362" s="49">
        <v>82</v>
      </c>
      <c r="Y362" s="49">
        <v>136</v>
      </c>
      <c r="Z362" s="49">
        <v>6</v>
      </c>
      <c r="AA362" s="49">
        <v>4</v>
      </c>
      <c r="AB362" s="49">
        <v>0</v>
      </c>
      <c r="AC362" s="49">
        <v>2</v>
      </c>
      <c r="AD362" s="49">
        <v>0</v>
      </c>
      <c r="AE362" s="293" t="s">
        <v>1600</v>
      </c>
      <c r="AF362" s="294"/>
      <c r="AG362" s="49">
        <v>0</v>
      </c>
      <c r="AH362" s="49">
        <v>19</v>
      </c>
      <c r="AI362" s="49">
        <v>45</v>
      </c>
      <c r="AJ362" s="49">
        <v>15</v>
      </c>
      <c r="AK362" s="49">
        <v>1</v>
      </c>
      <c r="AL362" s="49">
        <v>36</v>
      </c>
      <c r="AM362" s="49">
        <v>0</v>
      </c>
      <c r="AN362" s="49">
        <v>0</v>
      </c>
      <c r="AO362" s="294"/>
      <c r="AP362" s="330">
        <v>77</v>
      </c>
      <c r="AQ362" s="331">
        <v>0.16900000000000001</v>
      </c>
      <c r="AR362" s="331">
        <v>0.28899999999999998</v>
      </c>
      <c r="AS362" s="331">
        <v>0.29899999999999999</v>
      </c>
      <c r="AT362" s="331">
        <v>0.58799999999999997</v>
      </c>
      <c r="AU362" s="294"/>
      <c r="AV362" s="332">
        <v>267</v>
      </c>
      <c r="AW362" s="331">
        <v>0.251</v>
      </c>
      <c r="AX362" s="331">
        <v>0.34399999999999997</v>
      </c>
      <c r="AY362" s="331">
        <v>0.42299999999999999</v>
      </c>
      <c r="AZ362" s="331">
        <v>0.76700000000000002</v>
      </c>
    </row>
    <row r="363" spans="1:64" s="50" customFormat="1" ht="15.75" thickBot="1">
      <c r="A363" s="50" t="s">
        <v>229</v>
      </c>
      <c r="B363" s="50" t="s">
        <v>1604</v>
      </c>
      <c r="C363" s="49">
        <v>31</v>
      </c>
      <c r="D363" s="50" t="s">
        <v>53</v>
      </c>
      <c r="E363" s="50" t="s">
        <v>54</v>
      </c>
      <c r="F363" s="49" t="s">
        <v>35</v>
      </c>
      <c r="G363" s="49">
        <v>127</v>
      </c>
      <c r="H363" s="49">
        <v>491</v>
      </c>
      <c r="I363" s="49">
        <v>423</v>
      </c>
      <c r="J363" s="292">
        <v>0.217</v>
      </c>
      <c r="K363" s="292">
        <v>0.32200000000000001</v>
      </c>
      <c r="L363" s="292">
        <v>0.496</v>
      </c>
      <c r="M363" s="292">
        <v>0.81799999999999995</v>
      </c>
      <c r="N363" s="49">
        <v>50</v>
      </c>
      <c r="O363" s="49">
        <v>92</v>
      </c>
      <c r="P363" s="49">
        <v>28</v>
      </c>
      <c r="Q363" s="49">
        <v>0</v>
      </c>
      <c r="R363" s="49">
        <v>30</v>
      </c>
      <c r="S363" s="49">
        <v>64</v>
      </c>
      <c r="T363" s="49">
        <v>0</v>
      </c>
      <c r="U363" s="49">
        <v>0</v>
      </c>
      <c r="V363" s="49">
        <v>60</v>
      </c>
      <c r="W363" s="49">
        <v>135</v>
      </c>
      <c r="X363" s="49">
        <v>116</v>
      </c>
      <c r="Y363" s="49">
        <v>210</v>
      </c>
      <c r="Z363" s="49">
        <v>9</v>
      </c>
      <c r="AA363" s="49">
        <v>6</v>
      </c>
      <c r="AB363" s="49">
        <v>0</v>
      </c>
      <c r="AC363" s="49">
        <v>2</v>
      </c>
      <c r="AD363" s="49">
        <v>6</v>
      </c>
      <c r="AE363" s="293" t="s">
        <v>894</v>
      </c>
      <c r="AF363" s="294"/>
      <c r="AG363" s="49">
        <v>0</v>
      </c>
      <c r="AH363" s="49">
        <v>93</v>
      </c>
      <c r="AI363" s="49">
        <v>0</v>
      </c>
      <c r="AJ363" s="49">
        <v>0</v>
      </c>
      <c r="AK363" s="49">
        <v>0</v>
      </c>
      <c r="AL363" s="49">
        <v>0</v>
      </c>
      <c r="AM363" s="49">
        <v>0</v>
      </c>
      <c r="AN363" s="49">
        <v>0</v>
      </c>
      <c r="AO363" s="294"/>
      <c r="AP363" s="330">
        <v>101</v>
      </c>
      <c r="AQ363" s="331">
        <v>0.188</v>
      </c>
      <c r="AR363" s="331">
        <v>0.252</v>
      </c>
      <c r="AS363" s="331">
        <v>0.40600000000000003</v>
      </c>
      <c r="AT363" s="331">
        <v>0.65800000000000003</v>
      </c>
      <c r="AU363" s="294"/>
      <c r="AV363" s="332">
        <v>322</v>
      </c>
      <c r="AW363" s="331">
        <v>0.22700000000000001</v>
      </c>
      <c r="AX363" s="331">
        <v>0.34200000000000003</v>
      </c>
      <c r="AY363" s="331">
        <v>0.52500000000000002</v>
      </c>
      <c r="AZ363" s="331">
        <v>0.86699999999999999</v>
      </c>
    </row>
    <row r="364" spans="1:64" s="50" customFormat="1" ht="15.75" thickBot="1">
      <c r="A364" s="50" t="s">
        <v>735</v>
      </c>
      <c r="B364" s="50" t="s">
        <v>1605</v>
      </c>
      <c r="C364" s="49">
        <v>25</v>
      </c>
      <c r="D364" s="50" t="s">
        <v>47</v>
      </c>
      <c r="E364" s="50" t="s">
        <v>43</v>
      </c>
      <c r="F364" s="49" t="s">
        <v>35</v>
      </c>
      <c r="G364" s="49">
        <v>138</v>
      </c>
      <c r="H364" s="49">
        <v>563</v>
      </c>
      <c r="I364" s="49">
        <v>526</v>
      </c>
      <c r="J364" s="292">
        <v>0.28100000000000003</v>
      </c>
      <c r="K364" s="292">
        <v>0.32500000000000001</v>
      </c>
      <c r="L364" s="292">
        <v>0.45200000000000001</v>
      </c>
      <c r="M364" s="292">
        <v>0.77800000000000002</v>
      </c>
      <c r="N364" s="49">
        <v>67</v>
      </c>
      <c r="O364" s="49">
        <v>148</v>
      </c>
      <c r="P364" s="49">
        <v>42</v>
      </c>
      <c r="Q364" s="49">
        <v>3</v>
      </c>
      <c r="R364" s="49">
        <v>14</v>
      </c>
      <c r="S364" s="49">
        <v>56</v>
      </c>
      <c r="T364" s="49">
        <v>8</v>
      </c>
      <c r="U364" s="49">
        <v>5</v>
      </c>
      <c r="V364" s="49">
        <v>31</v>
      </c>
      <c r="W364" s="49">
        <v>126</v>
      </c>
      <c r="X364" s="49">
        <v>104</v>
      </c>
      <c r="Y364" s="49">
        <v>238</v>
      </c>
      <c r="Z364" s="49">
        <v>13</v>
      </c>
      <c r="AA364" s="49">
        <v>4</v>
      </c>
      <c r="AB364" s="49">
        <v>0</v>
      </c>
      <c r="AC364" s="49">
        <v>2</v>
      </c>
      <c r="AD364" s="49">
        <v>4</v>
      </c>
      <c r="AE364" s="293" t="s">
        <v>897</v>
      </c>
      <c r="AF364" s="294"/>
      <c r="AG364" s="49">
        <v>0</v>
      </c>
      <c r="AH364" s="49">
        <v>0</v>
      </c>
      <c r="AI364" s="49">
        <v>0</v>
      </c>
      <c r="AJ364" s="49">
        <v>0</v>
      </c>
      <c r="AK364" s="49">
        <v>0</v>
      </c>
      <c r="AL364" s="49">
        <v>0</v>
      </c>
      <c r="AM364" s="49">
        <v>133</v>
      </c>
      <c r="AN364" s="49">
        <v>0</v>
      </c>
      <c r="AO364" s="294"/>
      <c r="AP364" s="330">
        <v>153</v>
      </c>
      <c r="AQ364" s="331">
        <v>0.28799999999999998</v>
      </c>
      <c r="AR364" s="331">
        <v>0.32300000000000001</v>
      </c>
      <c r="AS364" s="331">
        <v>0.47099999999999997</v>
      </c>
      <c r="AT364" s="331">
        <v>0.79400000000000004</v>
      </c>
      <c r="AU364" s="294"/>
      <c r="AV364" s="332">
        <v>373</v>
      </c>
      <c r="AW364" s="331">
        <v>0.27900000000000003</v>
      </c>
      <c r="AX364" s="331">
        <v>0.32600000000000001</v>
      </c>
      <c r="AY364" s="331">
        <v>0.44500000000000001</v>
      </c>
      <c r="AZ364" s="331">
        <v>0.77100000000000002</v>
      </c>
    </row>
    <row r="365" spans="1:64" s="50" customFormat="1" ht="15.75" thickBot="1">
      <c r="A365" s="50" t="s">
        <v>1042</v>
      </c>
      <c r="B365" s="50" t="s">
        <v>1606</v>
      </c>
      <c r="C365" s="49">
        <v>24</v>
      </c>
      <c r="D365" s="50" t="s">
        <v>33</v>
      </c>
      <c r="E365" s="50" t="s">
        <v>34</v>
      </c>
      <c r="F365" s="49" t="s">
        <v>35</v>
      </c>
      <c r="G365" s="49">
        <v>147</v>
      </c>
      <c r="H365" s="49">
        <v>568</v>
      </c>
      <c r="I365" s="49">
        <v>511</v>
      </c>
      <c r="J365" s="292">
        <v>0.24299999999999999</v>
      </c>
      <c r="K365" s="292">
        <v>0.312</v>
      </c>
      <c r="L365" s="292">
        <v>0.42499999999999999</v>
      </c>
      <c r="M365" s="292">
        <v>0.73699999999999999</v>
      </c>
      <c r="N365" s="49">
        <v>67</v>
      </c>
      <c r="O365" s="49">
        <v>124</v>
      </c>
      <c r="P365" s="49">
        <v>32</v>
      </c>
      <c r="Q365" s="49">
        <v>2</v>
      </c>
      <c r="R365" s="49">
        <v>19</v>
      </c>
      <c r="S365" s="49">
        <v>69</v>
      </c>
      <c r="T365" s="49">
        <v>6</v>
      </c>
      <c r="U365" s="49">
        <v>1</v>
      </c>
      <c r="V365" s="49">
        <v>47</v>
      </c>
      <c r="W365" s="49">
        <v>114</v>
      </c>
      <c r="X365" s="49">
        <v>96</v>
      </c>
      <c r="Y365" s="49">
        <v>217</v>
      </c>
      <c r="Z365" s="49">
        <v>5</v>
      </c>
      <c r="AA365" s="49">
        <v>6</v>
      </c>
      <c r="AB365" s="49">
        <v>1</v>
      </c>
      <c r="AC365" s="49">
        <v>3</v>
      </c>
      <c r="AD365" s="49">
        <v>2</v>
      </c>
      <c r="AE365" s="293" t="s">
        <v>1607</v>
      </c>
      <c r="AF365" s="294"/>
      <c r="AG365" s="49">
        <v>0</v>
      </c>
      <c r="AH365" s="49">
        <v>0</v>
      </c>
      <c r="AI365" s="49">
        <v>0</v>
      </c>
      <c r="AJ365" s="49">
        <v>0</v>
      </c>
      <c r="AK365" s="49">
        <v>0</v>
      </c>
      <c r="AL365" s="49">
        <v>0</v>
      </c>
      <c r="AM365" s="49">
        <v>13</v>
      </c>
      <c r="AN365" s="49">
        <v>138</v>
      </c>
      <c r="AO365" s="294"/>
      <c r="AP365" s="330">
        <v>125</v>
      </c>
      <c r="AQ365" s="331">
        <v>0.152</v>
      </c>
      <c r="AR365" s="331">
        <v>0.21299999999999999</v>
      </c>
      <c r="AS365" s="331">
        <v>0.24</v>
      </c>
      <c r="AT365" s="331">
        <v>0.45300000000000001</v>
      </c>
      <c r="AU365" s="294"/>
      <c r="AV365" s="332">
        <v>386</v>
      </c>
      <c r="AW365" s="331">
        <v>0.27200000000000002</v>
      </c>
      <c r="AX365" s="331">
        <v>0.34300000000000003</v>
      </c>
      <c r="AY365" s="331">
        <v>0.48399999999999999</v>
      </c>
      <c r="AZ365" s="331">
        <v>0.82799999999999996</v>
      </c>
    </row>
    <row r="366" spans="1:64" s="50" customFormat="1" ht="15.75" thickBot="1">
      <c r="A366" s="50" t="s">
        <v>230</v>
      </c>
      <c r="B366" s="50" t="s">
        <v>1608</v>
      </c>
      <c r="C366" s="49">
        <v>29</v>
      </c>
      <c r="D366" s="50" t="s">
        <v>53</v>
      </c>
      <c r="E366" s="50" t="s">
        <v>54</v>
      </c>
      <c r="F366" s="49" t="s">
        <v>35</v>
      </c>
      <c r="G366" s="49">
        <v>49</v>
      </c>
      <c r="H366" s="49">
        <v>138</v>
      </c>
      <c r="I366" s="49">
        <v>128</v>
      </c>
      <c r="J366" s="292">
        <v>0.17199999999999999</v>
      </c>
      <c r="K366" s="292">
        <v>0.23200000000000001</v>
      </c>
      <c r="L366" s="292">
        <v>0.28100000000000003</v>
      </c>
      <c r="M366" s="292">
        <v>0.51300000000000001</v>
      </c>
      <c r="N366" s="49">
        <v>14</v>
      </c>
      <c r="O366" s="49">
        <v>22</v>
      </c>
      <c r="P366" s="49">
        <v>3</v>
      </c>
      <c r="Q366" s="49">
        <v>1</v>
      </c>
      <c r="R366" s="49">
        <v>3</v>
      </c>
      <c r="S366" s="49">
        <v>9</v>
      </c>
      <c r="T366" s="49">
        <v>7</v>
      </c>
      <c r="U366" s="49">
        <v>4</v>
      </c>
      <c r="V366" s="49">
        <v>8</v>
      </c>
      <c r="W366" s="49">
        <v>33</v>
      </c>
      <c r="X366" s="49">
        <v>38</v>
      </c>
      <c r="Y366" s="49">
        <v>36</v>
      </c>
      <c r="Z366" s="49">
        <v>2</v>
      </c>
      <c r="AA366" s="49">
        <v>2</v>
      </c>
      <c r="AB366" s="49">
        <v>0</v>
      </c>
      <c r="AC366" s="49">
        <v>0</v>
      </c>
      <c r="AD366" s="49">
        <v>1</v>
      </c>
      <c r="AE366" s="293" t="s">
        <v>1609</v>
      </c>
      <c r="AF366" s="294"/>
      <c r="AG366" s="49">
        <v>0</v>
      </c>
      <c r="AH366" s="49">
        <v>0</v>
      </c>
      <c r="AI366" s="49">
        <v>0</v>
      </c>
      <c r="AJ366" s="49">
        <v>0</v>
      </c>
      <c r="AK366" s="49">
        <v>0</v>
      </c>
      <c r="AL366" s="49">
        <v>4</v>
      </c>
      <c r="AM366" s="49">
        <v>20</v>
      </c>
      <c r="AN366" s="49">
        <v>19</v>
      </c>
      <c r="AO366" s="294"/>
      <c r="AP366" s="330">
        <v>21</v>
      </c>
      <c r="AQ366" s="331">
        <v>0.23799999999999999</v>
      </c>
      <c r="AR366" s="331">
        <v>0.33300000000000002</v>
      </c>
      <c r="AS366" s="331">
        <v>0.52400000000000002</v>
      </c>
      <c r="AT366" s="331">
        <v>0.85699999999999998</v>
      </c>
      <c r="AU366" s="294"/>
      <c r="AV366" s="332">
        <v>107</v>
      </c>
      <c r="AW366" s="331">
        <v>0.159</v>
      </c>
      <c r="AX366" s="331">
        <v>0.21099999999999999</v>
      </c>
      <c r="AY366" s="331">
        <v>0.23400000000000001</v>
      </c>
      <c r="AZ366" s="331">
        <v>0.44400000000000001</v>
      </c>
    </row>
    <row r="367" spans="1:64" s="50" customFormat="1" ht="15.75" thickBot="1">
      <c r="A367" s="50" t="s">
        <v>1049</v>
      </c>
      <c r="B367" s="50" t="s">
        <v>1610</v>
      </c>
      <c r="C367" s="49">
        <v>28</v>
      </c>
      <c r="D367" s="50" t="s">
        <v>40</v>
      </c>
      <c r="E367" s="50" t="s">
        <v>34</v>
      </c>
      <c r="F367" s="49" t="s">
        <v>10</v>
      </c>
      <c r="G367" s="49">
        <v>145</v>
      </c>
      <c r="H367" s="49">
        <v>630</v>
      </c>
      <c r="I367" s="49">
        <v>587</v>
      </c>
      <c r="J367" s="292">
        <v>0.28799999999999998</v>
      </c>
      <c r="K367" s="292">
        <v>0.32400000000000001</v>
      </c>
      <c r="L367" s="292">
        <v>0.46</v>
      </c>
      <c r="M367" s="292">
        <v>0.78400000000000003</v>
      </c>
      <c r="N367" s="49">
        <v>80</v>
      </c>
      <c r="O367" s="49">
        <v>169</v>
      </c>
      <c r="P367" s="49">
        <v>32</v>
      </c>
      <c r="Q367" s="49">
        <v>6</v>
      </c>
      <c r="R367" s="49">
        <v>19</v>
      </c>
      <c r="S367" s="49">
        <v>78</v>
      </c>
      <c r="T367" s="49">
        <v>34</v>
      </c>
      <c r="U367" s="49">
        <v>8</v>
      </c>
      <c r="V367" s="49">
        <v>29</v>
      </c>
      <c r="W367" s="49">
        <v>88</v>
      </c>
      <c r="X367" s="49">
        <v>105</v>
      </c>
      <c r="Y367" s="49">
        <v>270</v>
      </c>
      <c r="Z367" s="49">
        <v>13</v>
      </c>
      <c r="AA367" s="49">
        <v>6</v>
      </c>
      <c r="AB367" s="49">
        <v>1</v>
      </c>
      <c r="AC367" s="49">
        <v>7</v>
      </c>
      <c r="AD367" s="49">
        <v>0</v>
      </c>
      <c r="AE367" s="293" t="s">
        <v>1611</v>
      </c>
      <c r="AF367" s="294"/>
      <c r="AG367" s="49">
        <v>0</v>
      </c>
      <c r="AH367" s="49">
        <v>1</v>
      </c>
      <c r="AI367" s="49">
        <v>132</v>
      </c>
      <c r="AJ367" s="49">
        <v>1</v>
      </c>
      <c r="AK367" s="49">
        <v>0</v>
      </c>
      <c r="AL367" s="49">
        <v>7</v>
      </c>
      <c r="AM367" s="49">
        <v>0</v>
      </c>
      <c r="AN367" s="49">
        <v>10</v>
      </c>
      <c r="AO367" s="294"/>
      <c r="AP367" s="330">
        <v>121</v>
      </c>
      <c r="AQ367" s="331">
        <v>0.27300000000000002</v>
      </c>
      <c r="AR367" s="331">
        <v>0.32100000000000001</v>
      </c>
      <c r="AS367" s="331">
        <v>0.47899999999999998</v>
      </c>
      <c r="AT367" s="331">
        <v>0.8</v>
      </c>
      <c r="AU367" s="294"/>
      <c r="AV367" s="332">
        <v>466</v>
      </c>
      <c r="AW367" s="331">
        <v>0.29199999999999998</v>
      </c>
      <c r="AX367" s="331">
        <v>0.32500000000000001</v>
      </c>
      <c r="AY367" s="331">
        <v>0.45500000000000002</v>
      </c>
      <c r="AZ367" s="331">
        <v>0.78</v>
      </c>
    </row>
    <row r="368" spans="1:64" s="50" customFormat="1" ht="15.75" thickBot="1">
      <c r="A368" s="50" t="s">
        <v>740</v>
      </c>
      <c r="B368" s="50" t="s">
        <v>1612</v>
      </c>
      <c r="C368" s="49">
        <v>26</v>
      </c>
      <c r="D368" s="50" t="s">
        <v>129</v>
      </c>
      <c r="E368" s="50" t="s">
        <v>43</v>
      </c>
      <c r="F368" s="49" t="s">
        <v>10</v>
      </c>
      <c r="G368" s="49">
        <v>141</v>
      </c>
      <c r="H368" s="49">
        <v>579</v>
      </c>
      <c r="I368" s="49">
        <v>532</v>
      </c>
      <c r="J368" s="292">
        <v>0.27800000000000002</v>
      </c>
      <c r="K368" s="292">
        <v>0.33200000000000002</v>
      </c>
      <c r="L368" s="292">
        <v>0.45100000000000001</v>
      </c>
      <c r="M368" s="292">
        <v>0.78300000000000003</v>
      </c>
      <c r="N368" s="49">
        <v>68</v>
      </c>
      <c r="O368" s="49">
        <v>148</v>
      </c>
      <c r="P368" s="49">
        <v>31</v>
      </c>
      <c r="Q368" s="49">
        <v>5</v>
      </c>
      <c r="R368" s="49">
        <v>17</v>
      </c>
      <c r="S368" s="49">
        <v>65</v>
      </c>
      <c r="T368" s="49">
        <v>8</v>
      </c>
      <c r="U368" s="49">
        <v>2</v>
      </c>
      <c r="V368" s="49">
        <v>36</v>
      </c>
      <c r="W368" s="49">
        <v>106</v>
      </c>
      <c r="X368" s="49">
        <v>109</v>
      </c>
      <c r="Y368" s="49">
        <v>240</v>
      </c>
      <c r="Z368" s="49">
        <v>13</v>
      </c>
      <c r="AA368" s="49">
        <v>8</v>
      </c>
      <c r="AB368" s="49">
        <v>0</v>
      </c>
      <c r="AC368" s="49">
        <v>3</v>
      </c>
      <c r="AD368" s="49">
        <v>4</v>
      </c>
      <c r="AE368" s="293" t="s">
        <v>927</v>
      </c>
      <c r="AF368" s="294"/>
      <c r="AG368" s="49">
        <v>126</v>
      </c>
      <c r="AH368" s="49">
        <v>9</v>
      </c>
      <c r="AI368" s="49">
        <v>0</v>
      </c>
      <c r="AJ368" s="49">
        <v>0</v>
      </c>
      <c r="AK368" s="49">
        <v>0</v>
      </c>
      <c r="AL368" s="49">
        <v>0</v>
      </c>
      <c r="AM368" s="49">
        <v>0</v>
      </c>
      <c r="AN368" s="49">
        <v>0</v>
      </c>
      <c r="AO368" s="294"/>
      <c r="AP368" s="330">
        <v>113</v>
      </c>
      <c r="AQ368" s="331">
        <v>0.28299999999999997</v>
      </c>
      <c r="AR368" s="331">
        <v>0.35899999999999999</v>
      </c>
      <c r="AS368" s="331">
        <v>0.47799999999999998</v>
      </c>
      <c r="AT368" s="331">
        <v>0.83699999999999997</v>
      </c>
      <c r="AU368" s="294"/>
      <c r="AV368" s="332">
        <v>419</v>
      </c>
      <c r="AW368" s="331">
        <v>0.27700000000000002</v>
      </c>
      <c r="AX368" s="331">
        <v>0.32400000000000001</v>
      </c>
      <c r="AY368" s="331">
        <v>0.44400000000000001</v>
      </c>
      <c r="AZ368" s="331">
        <v>0.76800000000000002</v>
      </c>
    </row>
    <row r="369" spans="1:71" s="50" customFormat="1" ht="15.75" thickBot="1">
      <c r="A369" s="50" t="s">
        <v>535</v>
      </c>
      <c r="B369" s="50" t="s">
        <v>1613</v>
      </c>
      <c r="C369" s="49">
        <v>33</v>
      </c>
      <c r="D369" s="50" t="s">
        <v>53</v>
      </c>
      <c r="E369" s="50" t="s">
        <v>43</v>
      </c>
      <c r="F369" s="49" t="s">
        <v>10</v>
      </c>
      <c r="G369" s="49">
        <v>74</v>
      </c>
      <c r="H369" s="49">
        <v>237</v>
      </c>
      <c r="I369" s="49">
        <v>218</v>
      </c>
      <c r="J369" s="292">
        <v>0.252</v>
      </c>
      <c r="K369" s="292">
        <v>0.30499999999999999</v>
      </c>
      <c r="L369" s="292">
        <v>0.43099999999999999</v>
      </c>
      <c r="M369" s="292">
        <v>0.73599999999999999</v>
      </c>
      <c r="N369" s="49">
        <v>23</v>
      </c>
      <c r="O369" s="49">
        <v>55</v>
      </c>
      <c r="P369" s="49">
        <v>9</v>
      </c>
      <c r="Q369" s="49">
        <v>0</v>
      </c>
      <c r="R369" s="49">
        <v>10</v>
      </c>
      <c r="S369" s="49">
        <v>35</v>
      </c>
      <c r="T369" s="49">
        <v>0</v>
      </c>
      <c r="U369" s="49">
        <v>1</v>
      </c>
      <c r="V369" s="49">
        <v>14</v>
      </c>
      <c r="W369" s="49">
        <v>70</v>
      </c>
      <c r="X369" s="49">
        <v>92</v>
      </c>
      <c r="Y369" s="49">
        <v>94</v>
      </c>
      <c r="Z369" s="49">
        <v>4</v>
      </c>
      <c r="AA369" s="49">
        <v>3</v>
      </c>
      <c r="AB369" s="49">
        <v>1</v>
      </c>
      <c r="AC369" s="49">
        <v>1</v>
      </c>
      <c r="AD369" s="49">
        <v>3</v>
      </c>
      <c r="AE369" s="293" t="s">
        <v>908</v>
      </c>
      <c r="AF369" s="294"/>
      <c r="AG369" s="49">
        <v>71</v>
      </c>
      <c r="AH369" s="49">
        <v>1</v>
      </c>
      <c r="AI369" s="49">
        <v>0</v>
      </c>
      <c r="AJ369" s="49">
        <v>0</v>
      </c>
      <c r="AK369" s="49">
        <v>0</v>
      </c>
      <c r="AL369" s="49">
        <v>0</v>
      </c>
      <c r="AM369" s="49">
        <v>0</v>
      </c>
      <c r="AN369" s="49">
        <v>0</v>
      </c>
      <c r="AO369" s="294"/>
      <c r="AP369" s="330">
        <v>56</v>
      </c>
      <c r="AQ369" s="331">
        <v>0.23200000000000001</v>
      </c>
      <c r="AR369" s="331">
        <v>0.27100000000000002</v>
      </c>
      <c r="AS369" s="331">
        <v>0.48199999999999998</v>
      </c>
      <c r="AT369" s="331">
        <v>0.753</v>
      </c>
      <c r="AU369" s="294"/>
      <c r="AV369" s="332">
        <v>162</v>
      </c>
      <c r="AW369" s="331">
        <v>0.25900000000000001</v>
      </c>
      <c r="AX369" s="331">
        <v>0.316</v>
      </c>
      <c r="AY369" s="331">
        <v>0.41399999999999998</v>
      </c>
      <c r="AZ369" s="331">
        <v>0.73</v>
      </c>
    </row>
    <row r="370" spans="1:71" s="50" customFormat="1" ht="15.75" thickBot="1">
      <c r="A370" s="50" t="s">
        <v>1095</v>
      </c>
      <c r="B370" s="50" t="s">
        <v>1614</v>
      </c>
      <c r="C370" s="49">
        <v>24</v>
      </c>
      <c r="D370" s="50" t="s">
        <v>137</v>
      </c>
      <c r="E370" s="50" t="s">
        <v>34</v>
      </c>
      <c r="F370" s="49" t="s">
        <v>10</v>
      </c>
      <c r="G370" s="49">
        <v>108</v>
      </c>
      <c r="H370" s="49">
        <v>336</v>
      </c>
      <c r="I370" s="49">
        <v>315</v>
      </c>
      <c r="J370" s="292">
        <v>0.29199999999999998</v>
      </c>
      <c r="K370" s="292">
        <v>0.314</v>
      </c>
      <c r="L370" s="292">
        <v>0.375</v>
      </c>
      <c r="M370" s="292">
        <v>0.68899999999999995</v>
      </c>
      <c r="N370" s="49">
        <v>35</v>
      </c>
      <c r="O370" s="49">
        <v>92</v>
      </c>
      <c r="P370" s="49">
        <v>15</v>
      </c>
      <c r="Q370" s="49">
        <v>1</v>
      </c>
      <c r="R370" s="49">
        <v>3</v>
      </c>
      <c r="S370" s="49">
        <v>36</v>
      </c>
      <c r="T370" s="49">
        <v>2</v>
      </c>
      <c r="U370" s="49">
        <v>0</v>
      </c>
      <c r="V370" s="49">
        <v>11</v>
      </c>
      <c r="W370" s="49">
        <v>43</v>
      </c>
      <c r="X370" s="49">
        <v>81</v>
      </c>
      <c r="Y370" s="49">
        <v>118</v>
      </c>
      <c r="Z370" s="49">
        <v>9</v>
      </c>
      <c r="AA370" s="49">
        <v>1</v>
      </c>
      <c r="AB370" s="49">
        <v>5</v>
      </c>
      <c r="AC370" s="49">
        <v>4</v>
      </c>
      <c r="AD370" s="49">
        <v>0</v>
      </c>
      <c r="AE370" s="293" t="s">
        <v>1615</v>
      </c>
      <c r="AF370" s="294"/>
      <c r="AG370" s="49">
        <v>0</v>
      </c>
      <c r="AH370" s="49">
        <v>0</v>
      </c>
      <c r="AI370" s="49">
        <v>54</v>
      </c>
      <c r="AJ370" s="49">
        <v>26</v>
      </c>
      <c r="AK370" s="49">
        <v>36</v>
      </c>
      <c r="AL370" s="49">
        <v>0</v>
      </c>
      <c r="AM370" s="49">
        <v>0</v>
      </c>
      <c r="AN370" s="49">
        <v>1</v>
      </c>
      <c r="AO370" s="294"/>
      <c r="AP370" s="330">
        <v>74</v>
      </c>
      <c r="AQ370" s="331">
        <v>0.33800000000000002</v>
      </c>
      <c r="AR370" s="331">
        <v>0.36299999999999999</v>
      </c>
      <c r="AS370" s="331">
        <v>0.378</v>
      </c>
      <c r="AT370" s="331">
        <v>0.74099999999999999</v>
      </c>
      <c r="AU370" s="294"/>
      <c r="AV370" s="332">
        <v>241</v>
      </c>
      <c r="AW370" s="331">
        <v>0.27800000000000002</v>
      </c>
      <c r="AX370" s="331">
        <v>0.29899999999999999</v>
      </c>
      <c r="AY370" s="331">
        <v>0.373</v>
      </c>
      <c r="AZ370" s="331">
        <v>0.67200000000000004</v>
      </c>
    </row>
    <row r="371" spans="1:71" s="50" customFormat="1" ht="15.75" thickBot="1">
      <c r="A371" s="50" t="s">
        <v>231</v>
      </c>
      <c r="B371" s="50" t="s">
        <v>1616</v>
      </c>
      <c r="C371" s="49">
        <v>31</v>
      </c>
      <c r="D371" s="50" t="s">
        <v>38</v>
      </c>
      <c r="E371" s="50" t="s">
        <v>34</v>
      </c>
      <c r="F371" s="49" t="s">
        <v>35</v>
      </c>
      <c r="G371" s="49">
        <v>117</v>
      </c>
      <c r="H371" s="49">
        <v>401</v>
      </c>
      <c r="I371" s="49">
        <v>347</v>
      </c>
      <c r="J371" s="292">
        <v>0.19900000000000001</v>
      </c>
      <c r="K371" s="292">
        <v>0.29399999999999998</v>
      </c>
      <c r="L371" s="292">
        <v>0.432</v>
      </c>
      <c r="M371" s="292">
        <v>0.72699999999999998</v>
      </c>
      <c r="N371" s="49">
        <v>42</v>
      </c>
      <c r="O371" s="49">
        <v>69</v>
      </c>
      <c r="P371" s="49">
        <v>15</v>
      </c>
      <c r="Q371" s="49">
        <v>0</v>
      </c>
      <c r="R371" s="49">
        <v>22</v>
      </c>
      <c r="S371" s="49">
        <v>65</v>
      </c>
      <c r="T371" s="49">
        <v>0</v>
      </c>
      <c r="U371" s="49">
        <v>2</v>
      </c>
      <c r="V371" s="49">
        <v>48</v>
      </c>
      <c r="W371" s="49">
        <v>106</v>
      </c>
      <c r="X371" s="49">
        <v>95</v>
      </c>
      <c r="Y371" s="49">
        <v>150</v>
      </c>
      <c r="Z371" s="49">
        <v>6</v>
      </c>
      <c r="AA371" s="49">
        <v>1</v>
      </c>
      <c r="AB371" s="49">
        <v>0</v>
      </c>
      <c r="AC371" s="49">
        <v>5</v>
      </c>
      <c r="AD371" s="49">
        <v>1</v>
      </c>
      <c r="AE371" s="293" t="s">
        <v>1617</v>
      </c>
      <c r="AF371" s="294"/>
      <c r="AG371" s="49">
        <v>0</v>
      </c>
      <c r="AH371" s="49">
        <v>48</v>
      </c>
      <c r="AI371" s="49">
        <v>0</v>
      </c>
      <c r="AJ371" s="49">
        <v>59</v>
      </c>
      <c r="AK371" s="49">
        <v>0</v>
      </c>
      <c r="AL371" s="49">
        <v>0</v>
      </c>
      <c r="AM371" s="49">
        <v>0</v>
      </c>
      <c r="AN371" s="49">
        <v>0</v>
      </c>
      <c r="AO371" s="294"/>
      <c r="AP371" s="330">
        <v>38</v>
      </c>
      <c r="AQ371" s="331">
        <v>0.105</v>
      </c>
      <c r="AR371" s="331">
        <v>0.21299999999999999</v>
      </c>
      <c r="AS371" s="331">
        <v>0.21099999999999999</v>
      </c>
      <c r="AT371" s="331">
        <v>0.42299999999999999</v>
      </c>
      <c r="AU371" s="294"/>
      <c r="AV371" s="332">
        <v>309</v>
      </c>
      <c r="AW371" s="331">
        <v>0.21</v>
      </c>
      <c r="AX371" s="331">
        <v>0.30499999999999999</v>
      </c>
      <c r="AY371" s="331">
        <v>0.46</v>
      </c>
      <c r="AZ371" s="331">
        <v>0.76500000000000001</v>
      </c>
    </row>
    <row r="372" spans="1:71" ht="15" customHeight="1">
      <c r="AP372" s="52"/>
      <c r="AQ372" s="52"/>
      <c r="AR372" s="52"/>
      <c r="AS372" s="52"/>
      <c r="AT372" s="52"/>
      <c r="AU372" s="52"/>
      <c r="AV372" s="52"/>
      <c r="AW372" s="52"/>
      <c r="AX372" s="52"/>
      <c r="AY372" s="52"/>
      <c r="AZ372" s="52"/>
    </row>
    <row r="373" spans="1:71" ht="15" customHeight="1">
      <c r="A373" s="110" t="s">
        <v>465</v>
      </c>
      <c r="B373" s="142"/>
      <c r="C373" s="142"/>
      <c r="D373" s="142"/>
      <c r="E373" s="171"/>
      <c r="F373" s="171"/>
      <c r="G373" s="171"/>
      <c r="H373" s="171"/>
      <c r="I373" s="171"/>
      <c r="J373" s="171"/>
      <c r="K373" s="171"/>
      <c r="L373" s="171"/>
      <c r="M373" s="171"/>
      <c r="N373" s="171"/>
      <c r="O373" s="171"/>
      <c r="P373" s="171"/>
      <c r="Q373" s="171"/>
      <c r="R373" s="171"/>
      <c r="S373" s="171"/>
      <c r="T373" s="171"/>
      <c r="U373" s="171"/>
      <c r="V373" s="171"/>
      <c r="W373" s="171"/>
      <c r="X373" s="171"/>
      <c r="Y373" s="171"/>
      <c r="Z373" s="171"/>
      <c r="AA373" s="171"/>
      <c r="AB373" s="171"/>
      <c r="AC373" s="171"/>
      <c r="AD373" s="170"/>
      <c r="AE373" s="170"/>
      <c r="AF373" s="171"/>
      <c r="AG373" s="171"/>
      <c r="AH373" s="171"/>
      <c r="AI373" s="171"/>
      <c r="AJ373" s="170"/>
      <c r="AK373" s="171"/>
      <c r="AL373" s="171"/>
      <c r="AM373" s="171"/>
      <c r="AN373" s="171"/>
      <c r="AO373" s="170"/>
      <c r="AP373" s="49"/>
      <c r="AQ373" s="49"/>
      <c r="AR373" s="49"/>
      <c r="AS373" s="49"/>
      <c r="AT373" s="84"/>
      <c r="AU373" s="49"/>
      <c r="AV373" s="49"/>
      <c r="AW373" s="84"/>
      <c r="AX373" s="84"/>
      <c r="AY373" s="49"/>
      <c r="AZ373" s="49"/>
      <c r="BA373" s="171"/>
      <c r="BC373" s="171"/>
      <c r="BD373" s="171"/>
      <c r="BE373" s="171"/>
      <c r="BF373" s="107"/>
      <c r="BG373" s="107"/>
      <c r="BH373" s="165"/>
      <c r="BI373" s="107"/>
      <c r="BJ373" s="107"/>
      <c r="BK373" s="107"/>
      <c r="BL373" s="107"/>
    </row>
    <row r="374" spans="1:71" s="50" customFormat="1" ht="15.75" thickBot="1">
      <c r="A374" s="50" t="s">
        <v>261</v>
      </c>
      <c r="B374" s="50" t="s">
        <v>1254</v>
      </c>
      <c r="C374" s="49">
        <v>30</v>
      </c>
      <c r="D374" s="50" t="s">
        <v>53</v>
      </c>
      <c r="E374" s="50" t="s">
        <v>34</v>
      </c>
      <c r="F374" s="49" t="s">
        <v>35</v>
      </c>
      <c r="G374" s="49">
        <v>142</v>
      </c>
      <c r="H374" s="49">
        <v>521</v>
      </c>
      <c r="I374" s="49">
        <v>451</v>
      </c>
      <c r="J374" s="292">
        <v>0.26600000000000001</v>
      </c>
      <c r="K374" s="292">
        <v>0.36499999999999999</v>
      </c>
      <c r="L374" s="292">
        <v>0.501</v>
      </c>
      <c r="M374" s="292">
        <v>0.86599999999999999</v>
      </c>
      <c r="N374" s="49">
        <v>72</v>
      </c>
      <c r="O374" s="49">
        <v>120</v>
      </c>
      <c r="P374" s="49">
        <v>22</v>
      </c>
      <c r="Q374" s="49">
        <v>0</v>
      </c>
      <c r="R374" s="49">
        <v>28</v>
      </c>
      <c r="S374" s="49">
        <v>67</v>
      </c>
      <c r="T374" s="49">
        <v>2</v>
      </c>
      <c r="U374" s="49">
        <v>0</v>
      </c>
      <c r="V374" s="49">
        <v>68</v>
      </c>
      <c r="W374" s="49">
        <v>118</v>
      </c>
      <c r="X374" s="49">
        <v>133</v>
      </c>
      <c r="Y374" s="49">
        <v>226</v>
      </c>
      <c r="Z374" s="49">
        <v>9</v>
      </c>
      <c r="AA374" s="49">
        <v>2</v>
      </c>
      <c r="AB374" s="49">
        <v>0</v>
      </c>
      <c r="AC374" s="49">
        <v>0</v>
      </c>
      <c r="AD374" s="49">
        <v>6</v>
      </c>
      <c r="AE374" s="293" t="s">
        <v>888</v>
      </c>
      <c r="AF374" s="294"/>
      <c r="AG374" s="49">
        <v>0</v>
      </c>
      <c r="AH374" s="49">
        <v>135</v>
      </c>
      <c r="AI374" s="49">
        <v>0</v>
      </c>
      <c r="AJ374" s="49">
        <v>0</v>
      </c>
      <c r="AK374" s="49">
        <v>0</v>
      </c>
      <c r="AL374" s="49">
        <v>0</v>
      </c>
      <c r="AM374" s="49">
        <v>0</v>
      </c>
      <c r="AN374" s="49">
        <v>0</v>
      </c>
      <c r="AO374" s="294"/>
      <c r="AP374" s="330">
        <v>72</v>
      </c>
      <c r="AQ374" s="331">
        <v>0.18099999999999999</v>
      </c>
      <c r="AR374" s="331">
        <v>0.26300000000000001</v>
      </c>
      <c r="AS374" s="331">
        <v>0.41699999999999998</v>
      </c>
      <c r="AT374" s="331">
        <v>0.67900000000000005</v>
      </c>
      <c r="AU374" s="294"/>
      <c r="AV374" s="332">
        <v>379</v>
      </c>
      <c r="AW374" s="331">
        <v>0.28199999999999997</v>
      </c>
      <c r="AX374" s="331">
        <v>0.38300000000000001</v>
      </c>
      <c r="AY374" s="331">
        <v>0.51700000000000002</v>
      </c>
      <c r="AZ374" s="331">
        <v>0.9</v>
      </c>
    </row>
    <row r="375" spans="1:71" s="50" customFormat="1" ht="15.75" thickBot="1">
      <c r="A375" s="50" t="s">
        <v>734</v>
      </c>
      <c r="B375" s="50" t="s">
        <v>1618</v>
      </c>
      <c r="C375" s="49">
        <v>25</v>
      </c>
      <c r="D375" s="50" t="s">
        <v>97</v>
      </c>
      <c r="E375" s="50" t="s">
        <v>43</v>
      </c>
      <c r="F375" s="49" t="s">
        <v>10</v>
      </c>
      <c r="G375" s="49">
        <v>151</v>
      </c>
      <c r="H375" s="49">
        <v>665</v>
      </c>
      <c r="I375" s="49">
        <v>549</v>
      </c>
      <c r="J375" s="292">
        <v>0.29499999999999998</v>
      </c>
      <c r="K375" s="292">
        <v>0.40899999999999997</v>
      </c>
      <c r="L375" s="292">
        <v>0.53700000000000003</v>
      </c>
      <c r="M375" s="292">
        <v>0.94599999999999995</v>
      </c>
      <c r="N375" s="49">
        <v>111</v>
      </c>
      <c r="O375" s="49">
        <v>162</v>
      </c>
      <c r="P375" s="49">
        <v>38</v>
      </c>
      <c r="Q375" s="49">
        <v>4</v>
      </c>
      <c r="R375" s="49">
        <v>29</v>
      </c>
      <c r="S375" s="49">
        <v>73</v>
      </c>
      <c r="T375" s="49">
        <v>7</v>
      </c>
      <c r="U375" s="49">
        <v>5</v>
      </c>
      <c r="V375" s="49">
        <v>95</v>
      </c>
      <c r="W375" s="49">
        <v>128</v>
      </c>
      <c r="X375" s="49">
        <v>143</v>
      </c>
      <c r="Y375" s="49">
        <v>295</v>
      </c>
      <c r="Z375" s="49">
        <v>8</v>
      </c>
      <c r="AA375" s="49">
        <v>15</v>
      </c>
      <c r="AB375" s="49">
        <v>0</v>
      </c>
      <c r="AC375" s="49">
        <v>6</v>
      </c>
      <c r="AD375" s="49">
        <v>5</v>
      </c>
      <c r="AE375" s="293" t="s">
        <v>1619</v>
      </c>
      <c r="AF375" s="294"/>
      <c r="AG375" s="49">
        <v>0</v>
      </c>
      <c r="AH375" s="49">
        <v>2</v>
      </c>
      <c r="AI375" s="49">
        <v>0</v>
      </c>
      <c r="AJ375" s="49">
        <v>145</v>
      </c>
      <c r="AK375" s="49">
        <v>0</v>
      </c>
      <c r="AL375" s="49">
        <v>2</v>
      </c>
      <c r="AM375" s="49">
        <v>2</v>
      </c>
      <c r="AN375" s="49">
        <v>7</v>
      </c>
      <c r="AO375" s="294"/>
      <c r="AP375" s="330">
        <v>124</v>
      </c>
      <c r="AQ375" s="331">
        <v>0.29799999999999999</v>
      </c>
      <c r="AR375" s="331">
        <v>0.439</v>
      </c>
      <c r="AS375" s="331">
        <v>0.51600000000000001</v>
      </c>
      <c r="AT375" s="331">
        <v>0.95599999999999996</v>
      </c>
      <c r="AU375" s="294"/>
      <c r="AV375" s="332">
        <v>425</v>
      </c>
      <c r="AW375" s="331">
        <v>0.29399999999999998</v>
      </c>
      <c r="AX375" s="331">
        <v>0.4</v>
      </c>
      <c r="AY375" s="331">
        <v>0.54400000000000004</v>
      </c>
      <c r="AZ375" s="331">
        <v>0.94299999999999995</v>
      </c>
    </row>
    <row r="376" spans="1:71" s="50" customFormat="1" ht="15.75" thickBot="1">
      <c r="A376" s="50" t="s">
        <v>1062</v>
      </c>
      <c r="B376" s="50" t="s">
        <v>1620</v>
      </c>
      <c r="C376" s="49">
        <v>25</v>
      </c>
      <c r="D376" s="50" t="s">
        <v>97</v>
      </c>
      <c r="E376" s="50" t="s">
        <v>43</v>
      </c>
      <c r="F376" s="49" t="s">
        <v>10</v>
      </c>
      <c r="G376" s="49">
        <v>117</v>
      </c>
      <c r="H376" s="49">
        <v>428</v>
      </c>
      <c r="I376" s="49">
        <v>377</v>
      </c>
      <c r="J376" s="292">
        <v>0.27600000000000002</v>
      </c>
      <c r="K376" s="292">
        <v>0.35599999999999998</v>
      </c>
      <c r="L376" s="292">
        <v>0.499</v>
      </c>
      <c r="M376" s="292">
        <v>0.85499999999999998</v>
      </c>
      <c r="N376" s="49">
        <v>50</v>
      </c>
      <c r="O376" s="49">
        <v>104</v>
      </c>
      <c r="P376" s="49">
        <v>21</v>
      </c>
      <c r="Q376" s="49">
        <v>0</v>
      </c>
      <c r="R376" s="49">
        <v>21</v>
      </c>
      <c r="S376" s="49">
        <v>74</v>
      </c>
      <c r="T376" s="49">
        <v>5</v>
      </c>
      <c r="U376" s="49">
        <v>4</v>
      </c>
      <c r="V376" s="49">
        <v>45</v>
      </c>
      <c r="W376" s="49">
        <v>98</v>
      </c>
      <c r="X376" s="49">
        <v>119</v>
      </c>
      <c r="Y376" s="49">
        <v>188</v>
      </c>
      <c r="Z376" s="49">
        <v>13</v>
      </c>
      <c r="AA376" s="49">
        <v>3</v>
      </c>
      <c r="AB376" s="49">
        <v>1</v>
      </c>
      <c r="AC376" s="49">
        <v>2</v>
      </c>
      <c r="AD376" s="49">
        <v>2</v>
      </c>
      <c r="AE376" s="293" t="s">
        <v>1621</v>
      </c>
      <c r="AF376" s="294"/>
      <c r="AG376" s="49">
        <v>108</v>
      </c>
      <c r="AH376" s="49">
        <v>5</v>
      </c>
      <c r="AI376" s="49">
        <v>0</v>
      </c>
      <c r="AJ376" s="49">
        <v>1</v>
      </c>
      <c r="AK376" s="49">
        <v>0</v>
      </c>
      <c r="AL376" s="49">
        <v>4</v>
      </c>
      <c r="AM376" s="49">
        <v>0</v>
      </c>
      <c r="AN376" s="49">
        <v>2</v>
      </c>
      <c r="AO376" s="294"/>
      <c r="AP376" s="330">
        <v>111</v>
      </c>
      <c r="AQ376" s="331">
        <v>0.27900000000000003</v>
      </c>
      <c r="AR376" s="331">
        <v>0.39400000000000002</v>
      </c>
      <c r="AS376" s="331">
        <v>0.52300000000000002</v>
      </c>
      <c r="AT376" s="331">
        <v>0.91600000000000004</v>
      </c>
      <c r="AU376" s="294"/>
      <c r="AV376" s="332">
        <v>266</v>
      </c>
      <c r="AW376" s="331">
        <v>0.27400000000000002</v>
      </c>
      <c r="AX376" s="331">
        <v>0.33900000000000002</v>
      </c>
      <c r="AY376" s="331">
        <v>0.48899999999999999</v>
      </c>
      <c r="AZ376" s="331">
        <v>0.82799999999999996</v>
      </c>
    </row>
    <row r="377" spans="1:71" s="50" customFormat="1" ht="15.75" thickBot="1">
      <c r="A377" s="50" t="s">
        <v>741</v>
      </c>
      <c r="B377" s="50" t="s">
        <v>1622</v>
      </c>
      <c r="C377" s="49">
        <v>24</v>
      </c>
      <c r="D377" s="50" t="s">
        <v>73</v>
      </c>
      <c r="E377" s="50" t="s">
        <v>34</v>
      </c>
      <c r="F377" s="49" t="s">
        <v>10</v>
      </c>
      <c r="G377" s="49">
        <v>120</v>
      </c>
      <c r="H377" s="49">
        <v>440</v>
      </c>
      <c r="I377" s="49">
        <v>376</v>
      </c>
      <c r="J377" s="292">
        <v>0.26900000000000002</v>
      </c>
      <c r="K377" s="292">
        <v>0.34699999999999998</v>
      </c>
      <c r="L377" s="292">
        <v>0.36699999999999999</v>
      </c>
      <c r="M377" s="292">
        <v>0.71399999999999997</v>
      </c>
      <c r="N377" s="49">
        <v>75</v>
      </c>
      <c r="O377" s="49">
        <v>101</v>
      </c>
      <c r="P377" s="49">
        <v>15</v>
      </c>
      <c r="Q377" s="49">
        <v>2</v>
      </c>
      <c r="R377" s="49">
        <v>6</v>
      </c>
      <c r="S377" s="49">
        <v>22</v>
      </c>
      <c r="T377" s="49">
        <v>29</v>
      </c>
      <c r="U377" s="49">
        <v>8</v>
      </c>
      <c r="V377" s="49">
        <v>44</v>
      </c>
      <c r="W377" s="49">
        <v>109</v>
      </c>
      <c r="X377" s="49">
        <v>87</v>
      </c>
      <c r="Y377" s="49">
        <v>138</v>
      </c>
      <c r="Z377" s="49">
        <v>2</v>
      </c>
      <c r="AA377" s="49">
        <v>3</v>
      </c>
      <c r="AB377" s="49">
        <v>13</v>
      </c>
      <c r="AC377" s="49">
        <v>4</v>
      </c>
      <c r="AD377" s="49">
        <v>0</v>
      </c>
      <c r="AE377" s="293" t="s">
        <v>1623</v>
      </c>
      <c r="AF377" s="294"/>
      <c r="AG377" s="49">
        <v>0</v>
      </c>
      <c r="AH377" s="49">
        <v>0</v>
      </c>
      <c r="AI377" s="49">
        <v>0</v>
      </c>
      <c r="AJ377" s="49">
        <v>0</v>
      </c>
      <c r="AK377" s="49">
        <v>0</v>
      </c>
      <c r="AL377" s="49">
        <v>60</v>
      </c>
      <c r="AM377" s="49">
        <v>51</v>
      </c>
      <c r="AN377" s="49">
        <v>0</v>
      </c>
      <c r="AO377" s="294"/>
      <c r="AP377" s="330">
        <v>120</v>
      </c>
      <c r="AQ377" s="331">
        <v>0.25</v>
      </c>
      <c r="AR377" s="331">
        <v>0.34300000000000003</v>
      </c>
      <c r="AS377" s="331">
        <v>0.40799999999999997</v>
      </c>
      <c r="AT377" s="331">
        <v>0.751</v>
      </c>
      <c r="AU377" s="294"/>
      <c r="AV377" s="332">
        <v>256</v>
      </c>
      <c r="AW377" s="331">
        <v>0.27700000000000002</v>
      </c>
      <c r="AX377" s="331">
        <v>0.34799999999999998</v>
      </c>
      <c r="AY377" s="331">
        <v>0.34799999999999998</v>
      </c>
      <c r="AZ377" s="331">
        <v>0.69599999999999995</v>
      </c>
    </row>
    <row r="378" spans="1:71" s="50" customFormat="1" ht="15.75" thickBot="1">
      <c r="A378" s="50" t="s">
        <v>233</v>
      </c>
      <c r="B378" s="50" t="s">
        <v>1624</v>
      </c>
      <c r="C378" s="49">
        <v>27</v>
      </c>
      <c r="D378" s="50" t="s">
        <v>129</v>
      </c>
      <c r="E378" s="50" t="s">
        <v>43</v>
      </c>
      <c r="F378" s="49" t="s">
        <v>35</v>
      </c>
      <c r="G378" s="49">
        <v>135</v>
      </c>
      <c r="H378" s="49">
        <v>464</v>
      </c>
      <c r="I378" s="49">
        <v>406</v>
      </c>
      <c r="J378" s="292">
        <v>0.249</v>
      </c>
      <c r="K378" s="292">
        <v>0.33400000000000002</v>
      </c>
      <c r="L378" s="292">
        <v>0.42399999999999999</v>
      </c>
      <c r="M378" s="292">
        <v>0.75800000000000001</v>
      </c>
      <c r="N378" s="49">
        <v>56</v>
      </c>
      <c r="O378" s="49">
        <v>101</v>
      </c>
      <c r="P378" s="49">
        <v>22</v>
      </c>
      <c r="Q378" s="49">
        <v>5</v>
      </c>
      <c r="R378" s="49">
        <v>13</v>
      </c>
      <c r="S378" s="49">
        <v>53</v>
      </c>
      <c r="T378" s="49">
        <v>0</v>
      </c>
      <c r="U378" s="49">
        <v>1</v>
      </c>
      <c r="V378" s="49">
        <v>36</v>
      </c>
      <c r="W378" s="49">
        <v>98</v>
      </c>
      <c r="X378" s="49">
        <v>103</v>
      </c>
      <c r="Y378" s="49">
        <v>172</v>
      </c>
      <c r="Z378" s="49">
        <v>4</v>
      </c>
      <c r="AA378" s="49">
        <v>18</v>
      </c>
      <c r="AB378" s="49">
        <v>0</v>
      </c>
      <c r="AC378" s="49">
        <v>4</v>
      </c>
      <c r="AD378" s="49">
        <v>5</v>
      </c>
      <c r="AE378" s="293" t="s">
        <v>1269</v>
      </c>
      <c r="AF378" s="294"/>
      <c r="AG378" s="49">
        <v>0</v>
      </c>
      <c r="AH378" s="49">
        <v>10</v>
      </c>
      <c r="AI378" s="49">
        <v>10</v>
      </c>
      <c r="AJ378" s="49">
        <v>103</v>
      </c>
      <c r="AK378" s="49">
        <v>0</v>
      </c>
      <c r="AL378" s="49">
        <v>5</v>
      </c>
      <c r="AM378" s="49">
        <v>0</v>
      </c>
      <c r="AN378" s="49">
        <v>0</v>
      </c>
      <c r="AO378" s="294"/>
      <c r="AP378" s="330">
        <v>75</v>
      </c>
      <c r="AQ378" s="331">
        <v>0.307</v>
      </c>
      <c r="AR378" s="331">
        <v>0.40200000000000002</v>
      </c>
      <c r="AS378" s="331">
        <v>0.41299999999999998</v>
      </c>
      <c r="AT378" s="331">
        <v>0.81599999999999995</v>
      </c>
      <c r="AU378" s="294"/>
      <c r="AV378" s="332">
        <v>331</v>
      </c>
      <c r="AW378" s="331">
        <v>0.23599999999999999</v>
      </c>
      <c r="AX378" s="331">
        <v>0.318</v>
      </c>
      <c r="AY378" s="331">
        <v>0.42599999999999999</v>
      </c>
      <c r="AZ378" s="331">
        <v>0.74399999999999999</v>
      </c>
    </row>
    <row r="379" spans="1:71" s="50" customFormat="1" ht="15.75" thickBot="1">
      <c r="A379" s="50" t="s">
        <v>711</v>
      </c>
      <c r="B379" s="50" t="s">
        <v>1625</v>
      </c>
      <c r="C379" s="49">
        <v>28</v>
      </c>
      <c r="D379" s="50" t="s">
        <v>100</v>
      </c>
      <c r="E379" s="50" t="s">
        <v>43</v>
      </c>
      <c r="F379" s="49" t="s">
        <v>10</v>
      </c>
      <c r="G379" s="49">
        <v>157</v>
      </c>
      <c r="H379" s="49">
        <v>647</v>
      </c>
      <c r="I379" s="49">
        <v>587</v>
      </c>
      <c r="J379" s="292">
        <v>0.249</v>
      </c>
      <c r="K379" s="292">
        <v>0.30099999999999999</v>
      </c>
      <c r="L379" s="292">
        <v>0.48</v>
      </c>
      <c r="M379" s="292">
        <v>0.78200000000000003</v>
      </c>
      <c r="N379" s="49">
        <v>78</v>
      </c>
      <c r="O379" s="49">
        <v>146</v>
      </c>
      <c r="P379" s="49">
        <v>37</v>
      </c>
      <c r="Q379" s="49">
        <v>3</v>
      </c>
      <c r="R379" s="49">
        <v>31</v>
      </c>
      <c r="S379" s="49">
        <v>99</v>
      </c>
      <c r="T379" s="49">
        <v>5</v>
      </c>
      <c r="U379" s="49">
        <v>3</v>
      </c>
      <c r="V379" s="49">
        <v>39</v>
      </c>
      <c r="W379" s="49">
        <v>170</v>
      </c>
      <c r="X379" s="49">
        <v>100</v>
      </c>
      <c r="Y379" s="49">
        <v>282</v>
      </c>
      <c r="Z379" s="49">
        <v>11</v>
      </c>
      <c r="AA379" s="49">
        <v>10</v>
      </c>
      <c r="AB379" s="49">
        <v>0</v>
      </c>
      <c r="AC379" s="49">
        <v>11</v>
      </c>
      <c r="AD379" s="49">
        <v>1</v>
      </c>
      <c r="AE379" s="293" t="s">
        <v>1626</v>
      </c>
      <c r="AF379" s="294"/>
      <c r="AG379" s="49">
        <v>0</v>
      </c>
      <c r="AH379" s="49">
        <v>3</v>
      </c>
      <c r="AI379" s="49">
        <v>0</v>
      </c>
      <c r="AJ379" s="49">
        <v>0</v>
      </c>
      <c r="AK379" s="49">
        <v>0</v>
      </c>
      <c r="AL379" s="49">
        <v>151</v>
      </c>
      <c r="AM379" s="49">
        <v>0</v>
      </c>
      <c r="AN379" s="49">
        <v>0</v>
      </c>
      <c r="AO379" s="294"/>
      <c r="AP379" s="330">
        <v>140</v>
      </c>
      <c r="AQ379" s="331">
        <v>0.27900000000000003</v>
      </c>
      <c r="AR379" s="331">
        <v>0.35199999999999998</v>
      </c>
      <c r="AS379" s="331">
        <v>0.57099999999999995</v>
      </c>
      <c r="AT379" s="331">
        <v>0.92400000000000004</v>
      </c>
      <c r="AU379" s="294"/>
      <c r="AV379" s="332">
        <v>447</v>
      </c>
      <c r="AW379" s="331">
        <v>0.23899999999999999</v>
      </c>
      <c r="AX379" s="331">
        <v>0.28499999999999998</v>
      </c>
      <c r="AY379" s="331">
        <v>0.45200000000000001</v>
      </c>
      <c r="AZ379" s="331">
        <v>0.73699999999999999</v>
      </c>
    </row>
    <row r="380" spans="1:71" s="50" customFormat="1" ht="15.75" thickBot="1">
      <c r="A380" s="50" t="s">
        <v>234</v>
      </c>
      <c r="B380" s="50" t="s">
        <v>1628</v>
      </c>
      <c r="C380" s="49">
        <v>27</v>
      </c>
      <c r="D380" s="50" t="s">
        <v>89</v>
      </c>
      <c r="E380" s="50" t="s">
        <v>34</v>
      </c>
      <c r="F380" s="49" t="s">
        <v>10</v>
      </c>
      <c r="G380" s="49">
        <v>130</v>
      </c>
      <c r="H380" s="49">
        <v>489</v>
      </c>
      <c r="I380" s="49">
        <v>463</v>
      </c>
      <c r="J380" s="292">
        <v>0.255</v>
      </c>
      <c r="K380" s="292">
        <v>0.28799999999999998</v>
      </c>
      <c r="L380" s="292">
        <v>0.36899999999999999</v>
      </c>
      <c r="M380" s="292">
        <v>0.65700000000000003</v>
      </c>
      <c r="N380" s="49">
        <v>56</v>
      </c>
      <c r="O380" s="49">
        <v>118</v>
      </c>
      <c r="P380" s="49">
        <v>33</v>
      </c>
      <c r="Q380" s="49">
        <v>1</v>
      </c>
      <c r="R380" s="49">
        <v>6</v>
      </c>
      <c r="S380" s="49">
        <v>54</v>
      </c>
      <c r="T380" s="49">
        <v>7</v>
      </c>
      <c r="U380" s="49">
        <v>4</v>
      </c>
      <c r="V380" s="49">
        <v>21</v>
      </c>
      <c r="W380" s="49">
        <v>65</v>
      </c>
      <c r="X380" s="49">
        <v>73</v>
      </c>
      <c r="Y380" s="49">
        <v>171</v>
      </c>
      <c r="Z380" s="49">
        <v>6</v>
      </c>
      <c r="AA380" s="49">
        <v>1</v>
      </c>
      <c r="AB380" s="49">
        <v>3</v>
      </c>
      <c r="AC380" s="49">
        <v>1</v>
      </c>
      <c r="AD380" s="49">
        <v>0</v>
      </c>
      <c r="AE380" s="293" t="s">
        <v>885</v>
      </c>
      <c r="AF380" s="294"/>
      <c r="AG380" s="49">
        <v>0</v>
      </c>
      <c r="AH380" s="49">
        <v>0</v>
      </c>
      <c r="AI380" s="49">
        <v>0</v>
      </c>
      <c r="AJ380" s="49">
        <v>0</v>
      </c>
      <c r="AK380" s="49">
        <v>130</v>
      </c>
      <c r="AL380" s="49">
        <v>0</v>
      </c>
      <c r="AM380" s="49">
        <v>0</v>
      </c>
      <c r="AN380" s="49">
        <v>0</v>
      </c>
      <c r="AO380" s="294"/>
      <c r="AP380" s="330">
        <v>95</v>
      </c>
      <c r="AQ380" s="331">
        <v>0.26300000000000001</v>
      </c>
      <c r="AR380" s="331">
        <v>0.29299999999999998</v>
      </c>
      <c r="AS380" s="331">
        <v>0.35799999999999998</v>
      </c>
      <c r="AT380" s="331">
        <v>0.65100000000000002</v>
      </c>
      <c r="AU380" s="294"/>
      <c r="AV380" s="332">
        <v>368</v>
      </c>
      <c r="AW380" s="331">
        <v>0.253</v>
      </c>
      <c r="AX380" s="331">
        <v>0.28699999999999998</v>
      </c>
      <c r="AY380" s="331">
        <v>0.372</v>
      </c>
      <c r="AZ380" s="331">
        <v>0.65900000000000003</v>
      </c>
    </row>
    <row r="381" spans="1:71" s="50" customFormat="1" ht="15.75" thickBot="1">
      <c r="A381" s="50" t="s">
        <v>235</v>
      </c>
      <c r="B381" s="50" t="s">
        <v>1629</v>
      </c>
      <c r="C381" s="49">
        <v>32</v>
      </c>
      <c r="D381" s="50" t="s">
        <v>97</v>
      </c>
      <c r="E381" s="50" t="s">
        <v>43</v>
      </c>
      <c r="F381" s="49" t="s">
        <v>35</v>
      </c>
      <c r="G381" s="49">
        <v>141</v>
      </c>
      <c r="H381" s="49">
        <v>433</v>
      </c>
      <c r="I381" s="49">
        <v>379</v>
      </c>
      <c r="J381" s="292">
        <v>0.29599999999999999</v>
      </c>
      <c r="K381" s="292">
        <v>0.374</v>
      </c>
      <c r="L381" s="292">
        <v>0.375</v>
      </c>
      <c r="M381" s="292">
        <v>0.749</v>
      </c>
      <c r="N381" s="49">
        <v>65</v>
      </c>
      <c r="O381" s="49">
        <v>112</v>
      </c>
      <c r="P381" s="49">
        <v>18</v>
      </c>
      <c r="Q381" s="49">
        <v>3</v>
      </c>
      <c r="R381" s="49">
        <v>2</v>
      </c>
      <c r="S381" s="49">
        <v>34</v>
      </c>
      <c r="T381" s="49">
        <v>6</v>
      </c>
      <c r="U381" s="49">
        <v>2</v>
      </c>
      <c r="V381" s="49">
        <v>37</v>
      </c>
      <c r="W381" s="49">
        <v>80</v>
      </c>
      <c r="X381" s="49">
        <v>96</v>
      </c>
      <c r="Y381" s="49">
        <v>142</v>
      </c>
      <c r="Z381" s="49">
        <v>11</v>
      </c>
      <c r="AA381" s="49">
        <v>12</v>
      </c>
      <c r="AB381" s="49">
        <v>3</v>
      </c>
      <c r="AC381" s="49">
        <v>2</v>
      </c>
      <c r="AD381" s="49">
        <v>3</v>
      </c>
      <c r="AE381" s="293" t="s">
        <v>1630</v>
      </c>
      <c r="AF381" s="294"/>
      <c r="AG381" s="49">
        <v>0</v>
      </c>
      <c r="AH381" s="49">
        <v>0</v>
      </c>
      <c r="AI381" s="49">
        <v>0</v>
      </c>
      <c r="AJ381" s="49">
        <v>0</v>
      </c>
      <c r="AK381" s="49">
        <v>0</v>
      </c>
      <c r="AL381" s="49">
        <v>64</v>
      </c>
      <c r="AM381" s="49">
        <v>54</v>
      </c>
      <c r="AN381" s="49">
        <v>19</v>
      </c>
      <c r="AO381" s="294"/>
      <c r="AP381" s="330">
        <v>85</v>
      </c>
      <c r="AQ381" s="331">
        <v>0.318</v>
      </c>
      <c r="AR381" s="331">
        <v>0.41</v>
      </c>
      <c r="AS381" s="331">
        <v>0.34100000000000003</v>
      </c>
      <c r="AT381" s="331">
        <v>0.751</v>
      </c>
      <c r="AU381" s="294"/>
      <c r="AV381" s="332">
        <v>294</v>
      </c>
      <c r="AW381" s="331">
        <v>0.28899999999999998</v>
      </c>
      <c r="AX381" s="331">
        <v>0.36399999999999999</v>
      </c>
      <c r="AY381" s="331">
        <v>0.38400000000000001</v>
      </c>
      <c r="AZ381" s="331">
        <v>0.748</v>
      </c>
    </row>
    <row r="382" spans="1:71" s="50" customFormat="1" ht="15.75" thickBot="1">
      <c r="A382" s="50" t="s">
        <v>1069</v>
      </c>
      <c r="B382" s="50" t="s">
        <v>1631</v>
      </c>
      <c r="C382" s="49">
        <v>32</v>
      </c>
      <c r="D382" s="50" t="s">
        <v>36</v>
      </c>
      <c r="E382" s="50" t="s">
        <v>34</v>
      </c>
      <c r="F382" s="49" t="s">
        <v>35</v>
      </c>
      <c r="G382" s="49">
        <v>141</v>
      </c>
      <c r="H382" s="49">
        <v>544</v>
      </c>
      <c r="I382" s="49">
        <v>469</v>
      </c>
      <c r="J382" s="292">
        <v>0.24299999999999999</v>
      </c>
      <c r="K382" s="292">
        <v>0.33500000000000002</v>
      </c>
      <c r="L382" s="292">
        <v>0.47299999999999998</v>
      </c>
      <c r="M382" s="292">
        <v>0.80800000000000005</v>
      </c>
      <c r="N382" s="49">
        <v>78</v>
      </c>
      <c r="O382" s="49">
        <v>114</v>
      </c>
      <c r="P382" s="49">
        <v>33</v>
      </c>
      <c r="Q382" s="49">
        <v>0</v>
      </c>
      <c r="R382" s="49">
        <v>25</v>
      </c>
      <c r="S382" s="49">
        <v>68</v>
      </c>
      <c r="T382" s="49">
        <v>4</v>
      </c>
      <c r="U382" s="49">
        <v>1</v>
      </c>
      <c r="V382" s="49">
        <v>66</v>
      </c>
      <c r="W382" s="49">
        <v>113</v>
      </c>
      <c r="X382" s="49">
        <v>117</v>
      </c>
      <c r="Y382" s="49">
        <v>222</v>
      </c>
      <c r="Z382" s="49">
        <v>10</v>
      </c>
      <c r="AA382" s="49">
        <v>2</v>
      </c>
      <c r="AB382" s="49">
        <v>0</v>
      </c>
      <c r="AC382" s="49">
        <v>7</v>
      </c>
      <c r="AD382" s="49">
        <v>0</v>
      </c>
      <c r="AE382" s="293" t="s">
        <v>1632</v>
      </c>
      <c r="AF382" s="294"/>
      <c r="AG382" s="49">
        <v>0</v>
      </c>
      <c r="AH382" s="49">
        <v>0</v>
      </c>
      <c r="AI382" s="49">
        <v>0</v>
      </c>
      <c r="AJ382" s="49">
        <v>0</v>
      </c>
      <c r="AK382" s="49">
        <v>0</v>
      </c>
      <c r="AL382" s="49">
        <v>24</v>
      </c>
      <c r="AM382" s="49">
        <v>1</v>
      </c>
      <c r="AN382" s="49">
        <v>115</v>
      </c>
      <c r="AO382" s="294"/>
      <c r="AP382" s="330">
        <v>70</v>
      </c>
      <c r="AQ382" s="331">
        <v>0.186</v>
      </c>
      <c r="AR382" s="331">
        <v>0.26600000000000001</v>
      </c>
      <c r="AS382" s="331">
        <v>0.27100000000000002</v>
      </c>
      <c r="AT382" s="331">
        <v>0.53700000000000003</v>
      </c>
      <c r="AU382" s="294"/>
      <c r="AV382" s="332">
        <v>399</v>
      </c>
      <c r="AW382" s="331">
        <v>0.253</v>
      </c>
      <c r="AX382" s="331">
        <v>0.34599999999999997</v>
      </c>
      <c r="AY382" s="331">
        <v>0.50900000000000001</v>
      </c>
      <c r="AZ382" s="331">
        <v>0.85499999999999998</v>
      </c>
    </row>
    <row r="383" spans="1:71" s="252" customFormat="1">
      <c r="A383" s="50" t="s">
        <v>1051</v>
      </c>
      <c r="B383" s="50" t="s">
        <v>1627</v>
      </c>
      <c r="C383" s="49">
        <v>29</v>
      </c>
      <c r="D383" s="50" t="s">
        <v>53</v>
      </c>
      <c r="E383" s="50" t="s">
        <v>54</v>
      </c>
      <c r="F383" s="49" t="s">
        <v>35</v>
      </c>
      <c r="G383" s="49">
        <v>96</v>
      </c>
      <c r="H383" s="49">
        <v>239</v>
      </c>
      <c r="I383" s="49">
        <v>212</v>
      </c>
      <c r="J383" s="292">
        <v>0.23100000000000001</v>
      </c>
      <c r="K383" s="292">
        <v>0.307</v>
      </c>
      <c r="L383" s="292">
        <v>0.29199999999999998</v>
      </c>
      <c r="M383" s="292">
        <v>0.59899999999999998</v>
      </c>
      <c r="N383" s="49">
        <v>20</v>
      </c>
      <c r="O383" s="49">
        <v>49</v>
      </c>
      <c r="P383" s="49">
        <v>8</v>
      </c>
      <c r="Q383" s="49">
        <v>1</v>
      </c>
      <c r="R383" s="49">
        <v>1</v>
      </c>
      <c r="S383" s="49">
        <v>14</v>
      </c>
      <c r="T383" s="49">
        <v>0</v>
      </c>
      <c r="U383" s="49">
        <v>0</v>
      </c>
      <c r="V383" s="49">
        <v>22</v>
      </c>
      <c r="W383" s="49">
        <v>46</v>
      </c>
      <c r="X383" s="49">
        <v>63</v>
      </c>
      <c r="Y383" s="49">
        <v>62</v>
      </c>
      <c r="Z383" s="49">
        <v>3</v>
      </c>
      <c r="AA383" s="49">
        <v>2</v>
      </c>
      <c r="AB383" s="49">
        <v>0</v>
      </c>
      <c r="AC383" s="49">
        <v>2</v>
      </c>
      <c r="AD383" s="49">
        <v>1</v>
      </c>
      <c r="AE383" s="293" t="s">
        <v>1372</v>
      </c>
      <c r="AF383" s="294"/>
      <c r="AG383" s="49">
        <v>0</v>
      </c>
      <c r="AH383" s="49">
        <v>0</v>
      </c>
      <c r="AI383" s="49">
        <v>0</v>
      </c>
      <c r="AJ383" s="49">
        <v>0</v>
      </c>
      <c r="AK383" s="49">
        <v>0</v>
      </c>
      <c r="AL383" s="49">
        <v>55</v>
      </c>
      <c r="AM383" s="49">
        <v>0</v>
      </c>
      <c r="AN383" s="49">
        <v>11</v>
      </c>
      <c r="AO383" s="294"/>
      <c r="AP383" s="330">
        <v>15</v>
      </c>
      <c r="AQ383" s="338">
        <v>0.13300000000000001</v>
      </c>
      <c r="AR383" s="338">
        <v>0.188</v>
      </c>
      <c r="AS383" s="338">
        <v>0.13300000000000001</v>
      </c>
      <c r="AT383" s="338">
        <v>0.32100000000000001</v>
      </c>
      <c r="AU383" s="294"/>
      <c r="AV383" s="337">
        <v>197</v>
      </c>
      <c r="AW383" s="338">
        <v>0.23899999999999999</v>
      </c>
      <c r="AX383" s="338">
        <v>0.315</v>
      </c>
      <c r="AY383" s="338">
        <v>0.30499999999999999</v>
      </c>
      <c r="AZ383" s="338">
        <v>0.62</v>
      </c>
      <c r="BA383" s="50"/>
      <c r="BB383" s="50"/>
      <c r="BC383" s="50"/>
      <c r="BD383" s="50"/>
      <c r="BE383" s="50"/>
      <c r="BF383" s="50"/>
      <c r="BG383" s="50"/>
      <c r="BH383" s="50"/>
      <c r="BI383" s="50"/>
      <c r="BJ383" s="50"/>
      <c r="BK383" s="50"/>
      <c r="BL383" s="50"/>
      <c r="BM383" s="50"/>
      <c r="BN383" s="50"/>
      <c r="BO383" s="50"/>
      <c r="BP383" s="50"/>
      <c r="BQ383" s="50"/>
      <c r="BR383" s="50"/>
      <c r="BS383" s="50"/>
    </row>
    <row r="384" spans="1:71" s="50" customFormat="1" ht="15.75" thickBot="1">
      <c r="A384" s="50" t="s">
        <v>95</v>
      </c>
      <c r="B384" s="50" t="s">
        <v>1633</v>
      </c>
      <c r="C384" s="49">
        <v>35</v>
      </c>
      <c r="D384" s="50" t="s">
        <v>73</v>
      </c>
      <c r="E384" s="50" t="s">
        <v>34</v>
      </c>
      <c r="F384" s="49" t="s">
        <v>10</v>
      </c>
      <c r="G384" s="49">
        <v>124</v>
      </c>
      <c r="H384" s="49">
        <v>485</v>
      </c>
      <c r="I384" s="49">
        <v>425</v>
      </c>
      <c r="J384" s="292">
        <v>0.193</v>
      </c>
      <c r="K384" s="292">
        <v>0.28499999999999998</v>
      </c>
      <c r="L384" s="292">
        <v>0.42799999999999999</v>
      </c>
      <c r="M384" s="292">
        <v>0.71299999999999997</v>
      </c>
      <c r="N384" s="49">
        <v>60</v>
      </c>
      <c r="O384" s="49">
        <v>82</v>
      </c>
      <c r="P384" s="49">
        <v>11</v>
      </c>
      <c r="Q384" s="49">
        <v>1</v>
      </c>
      <c r="R384" s="49">
        <v>29</v>
      </c>
      <c r="S384" s="49">
        <v>66</v>
      </c>
      <c r="T384" s="49">
        <v>1</v>
      </c>
      <c r="U384" s="49">
        <v>2</v>
      </c>
      <c r="V384" s="49">
        <v>49</v>
      </c>
      <c r="W384" s="49">
        <v>163</v>
      </c>
      <c r="X384" s="49">
        <v>82</v>
      </c>
      <c r="Y384" s="49">
        <v>182</v>
      </c>
      <c r="Z384" s="49">
        <v>11</v>
      </c>
      <c r="AA384" s="49">
        <v>7</v>
      </c>
      <c r="AB384" s="49">
        <v>0</v>
      </c>
      <c r="AC384" s="49">
        <v>3</v>
      </c>
      <c r="AD384" s="49">
        <v>3</v>
      </c>
      <c r="AE384" s="293" t="s">
        <v>894</v>
      </c>
      <c r="AF384" s="294"/>
      <c r="AG384" s="49">
        <v>0</v>
      </c>
      <c r="AH384" s="49">
        <v>95</v>
      </c>
      <c r="AI384" s="49">
        <v>0</v>
      </c>
      <c r="AJ384" s="49">
        <v>0</v>
      </c>
      <c r="AK384" s="49">
        <v>0</v>
      </c>
      <c r="AL384" s="49">
        <v>0</v>
      </c>
      <c r="AM384" s="49">
        <v>0</v>
      </c>
      <c r="AN384" s="49">
        <v>0</v>
      </c>
      <c r="AO384" s="294"/>
      <c r="AP384" s="330">
        <v>107</v>
      </c>
      <c r="AQ384" s="331">
        <v>0.19600000000000001</v>
      </c>
      <c r="AR384" s="331">
        <v>0.28299999999999997</v>
      </c>
      <c r="AS384" s="331">
        <v>0.46700000000000003</v>
      </c>
      <c r="AT384" s="331">
        <v>0.751</v>
      </c>
      <c r="AU384" s="294"/>
      <c r="AV384" s="332">
        <v>318</v>
      </c>
      <c r="AW384" s="331">
        <v>0.192</v>
      </c>
      <c r="AX384" s="331">
        <v>0.28599999999999998</v>
      </c>
      <c r="AY384" s="331">
        <v>0.41499999999999998</v>
      </c>
      <c r="AZ384" s="331">
        <v>0.70099999999999996</v>
      </c>
    </row>
    <row r="385" spans="1:64" s="50" customFormat="1" ht="15.75" thickBot="1">
      <c r="A385" s="50" t="s">
        <v>1047</v>
      </c>
      <c r="B385" s="50" t="s">
        <v>1634</v>
      </c>
      <c r="C385" s="49">
        <v>26</v>
      </c>
      <c r="D385" s="50" t="s">
        <v>84</v>
      </c>
      <c r="E385" s="50" t="s">
        <v>34</v>
      </c>
      <c r="F385" s="49" t="s">
        <v>35</v>
      </c>
      <c r="G385" s="49">
        <v>19</v>
      </c>
      <c r="H385" s="49">
        <v>40</v>
      </c>
      <c r="I385" s="49">
        <v>37</v>
      </c>
      <c r="J385" s="292">
        <v>0.216</v>
      </c>
      <c r="K385" s="292">
        <v>0.25</v>
      </c>
      <c r="L385" s="292">
        <v>0.27</v>
      </c>
      <c r="M385" s="292">
        <v>0.52</v>
      </c>
      <c r="N385" s="49">
        <v>4</v>
      </c>
      <c r="O385" s="49">
        <v>8</v>
      </c>
      <c r="P385" s="49">
        <v>2</v>
      </c>
      <c r="Q385" s="49">
        <v>0</v>
      </c>
      <c r="R385" s="49">
        <v>0</v>
      </c>
      <c r="S385" s="49">
        <v>1</v>
      </c>
      <c r="T385" s="49">
        <v>0</v>
      </c>
      <c r="U385" s="49">
        <v>1</v>
      </c>
      <c r="V385" s="49">
        <v>2</v>
      </c>
      <c r="W385" s="49">
        <v>9</v>
      </c>
      <c r="X385" s="49">
        <v>37</v>
      </c>
      <c r="Y385" s="49">
        <v>10</v>
      </c>
      <c r="Z385" s="49">
        <v>1</v>
      </c>
      <c r="AA385" s="49">
        <v>0</v>
      </c>
      <c r="AB385" s="49">
        <v>0</v>
      </c>
      <c r="AC385" s="49">
        <v>1</v>
      </c>
      <c r="AD385" s="49">
        <v>0</v>
      </c>
      <c r="AE385" s="293" t="s">
        <v>1635</v>
      </c>
      <c r="AF385" s="294"/>
      <c r="AG385" s="49">
        <v>0</v>
      </c>
      <c r="AH385" s="49">
        <v>0</v>
      </c>
      <c r="AI385" s="49">
        <v>0</v>
      </c>
      <c r="AJ385" s="49">
        <v>0</v>
      </c>
      <c r="AK385" s="49">
        <v>0</v>
      </c>
      <c r="AL385" s="49">
        <v>0</v>
      </c>
      <c r="AM385" s="49">
        <v>11</v>
      </c>
      <c r="AN385" s="49">
        <v>8</v>
      </c>
      <c r="AO385" s="294"/>
      <c r="AP385" s="330">
        <v>4</v>
      </c>
      <c r="AQ385" s="331">
        <v>0.25</v>
      </c>
      <c r="AR385" s="331">
        <v>0.25</v>
      </c>
      <c r="AS385" s="331">
        <v>0.25</v>
      </c>
      <c r="AT385" s="331">
        <v>0.5</v>
      </c>
      <c r="AU385" s="294"/>
      <c r="AV385" s="332">
        <v>33</v>
      </c>
      <c r="AW385" s="331">
        <v>0.21199999999999999</v>
      </c>
      <c r="AX385" s="331">
        <v>0.25</v>
      </c>
      <c r="AY385" s="331">
        <v>0.27300000000000002</v>
      </c>
      <c r="AZ385" s="331">
        <v>0.52300000000000002</v>
      </c>
    </row>
    <row r="386" spans="1:64" s="50" customFormat="1" ht="15.75" thickBot="1">
      <c r="A386" s="50" t="s">
        <v>236</v>
      </c>
      <c r="B386" s="50" t="s">
        <v>1636</v>
      </c>
      <c r="C386" s="49">
        <v>33</v>
      </c>
      <c r="D386" s="50" t="s">
        <v>38</v>
      </c>
      <c r="E386" s="50" t="s">
        <v>34</v>
      </c>
      <c r="F386" s="49" t="s">
        <v>37</v>
      </c>
      <c r="G386" s="49">
        <v>87</v>
      </c>
      <c r="H386" s="49">
        <v>217</v>
      </c>
      <c r="I386" s="49">
        <v>194</v>
      </c>
      <c r="J386" s="292">
        <v>0.253</v>
      </c>
      <c r="K386" s="292">
        <v>0.30599999999999999</v>
      </c>
      <c r="L386" s="292">
        <v>0.33</v>
      </c>
      <c r="M386" s="292">
        <v>0.63500000000000001</v>
      </c>
      <c r="N386" s="49">
        <v>23</v>
      </c>
      <c r="O386" s="49">
        <v>49</v>
      </c>
      <c r="P386" s="49">
        <v>6</v>
      </c>
      <c r="Q386" s="49">
        <v>0</v>
      </c>
      <c r="R386" s="49">
        <v>3</v>
      </c>
      <c r="S386" s="49">
        <v>21</v>
      </c>
      <c r="T386" s="49">
        <v>3</v>
      </c>
      <c r="U386" s="49">
        <v>1</v>
      </c>
      <c r="V386" s="49">
        <v>16</v>
      </c>
      <c r="W386" s="49">
        <v>58</v>
      </c>
      <c r="X386" s="49">
        <v>74</v>
      </c>
      <c r="Y386" s="49">
        <v>64</v>
      </c>
      <c r="Z386" s="49">
        <v>2</v>
      </c>
      <c r="AA386" s="49">
        <v>1</v>
      </c>
      <c r="AB386" s="49">
        <v>1</v>
      </c>
      <c r="AC386" s="49">
        <v>5</v>
      </c>
      <c r="AD386" s="49">
        <v>0</v>
      </c>
      <c r="AE386" s="293" t="s">
        <v>944</v>
      </c>
      <c r="AF386" s="294"/>
      <c r="AG386" s="49">
        <v>0</v>
      </c>
      <c r="AH386" s="49">
        <v>0</v>
      </c>
      <c r="AI386" s="49">
        <v>47</v>
      </c>
      <c r="AJ386" s="49">
        <v>18</v>
      </c>
      <c r="AK386" s="49">
        <v>18</v>
      </c>
      <c r="AL386" s="49">
        <v>0</v>
      </c>
      <c r="AM386" s="49">
        <v>0</v>
      </c>
      <c r="AN386" s="49">
        <v>0</v>
      </c>
      <c r="AO386" s="294"/>
      <c r="AP386" s="330">
        <v>61</v>
      </c>
      <c r="AQ386" s="331">
        <v>0.246</v>
      </c>
      <c r="AR386" s="331">
        <v>0.25</v>
      </c>
      <c r="AS386" s="331">
        <v>0.26200000000000001</v>
      </c>
      <c r="AT386" s="331">
        <v>0.51200000000000001</v>
      </c>
      <c r="AU386" s="294"/>
      <c r="AV386" s="332">
        <v>133</v>
      </c>
      <c r="AW386" s="331">
        <v>0.25600000000000001</v>
      </c>
      <c r="AX386" s="331">
        <v>0.32900000000000001</v>
      </c>
      <c r="AY386" s="331">
        <v>0.36099999999999999</v>
      </c>
      <c r="AZ386" s="331">
        <v>0.69</v>
      </c>
    </row>
    <row r="387" spans="1:64" s="50" customFormat="1" ht="15.75" thickBot="1">
      <c r="A387" s="50" t="s">
        <v>752</v>
      </c>
      <c r="B387" s="50" t="s">
        <v>1637</v>
      </c>
      <c r="C387" s="49">
        <v>28</v>
      </c>
      <c r="D387" s="50" t="s">
        <v>47</v>
      </c>
      <c r="E387" s="50" t="s">
        <v>43</v>
      </c>
      <c r="F387" s="49" t="s">
        <v>10</v>
      </c>
      <c r="G387" s="49">
        <v>88</v>
      </c>
      <c r="H387" s="49">
        <v>331</v>
      </c>
      <c r="I387" s="49">
        <v>295</v>
      </c>
      <c r="J387" s="292">
        <v>0.217</v>
      </c>
      <c r="K387" s="292">
        <v>0.29899999999999999</v>
      </c>
      <c r="L387" s="292">
        <v>0.41699999999999998</v>
      </c>
      <c r="M387" s="292">
        <v>0.71599999999999997</v>
      </c>
      <c r="N387" s="49">
        <v>35</v>
      </c>
      <c r="O387" s="49">
        <v>64</v>
      </c>
      <c r="P387" s="49">
        <v>17</v>
      </c>
      <c r="Q387" s="49">
        <v>0</v>
      </c>
      <c r="R387" s="49">
        <v>14</v>
      </c>
      <c r="S387" s="49">
        <v>34</v>
      </c>
      <c r="T387" s="49">
        <v>1</v>
      </c>
      <c r="U387" s="49">
        <v>0</v>
      </c>
      <c r="V387" s="49">
        <v>34</v>
      </c>
      <c r="W387" s="49">
        <v>114</v>
      </c>
      <c r="X387" s="49">
        <v>88</v>
      </c>
      <c r="Y387" s="49">
        <v>123</v>
      </c>
      <c r="Z387" s="49">
        <v>5</v>
      </c>
      <c r="AA387" s="49">
        <v>1</v>
      </c>
      <c r="AB387" s="49">
        <v>0</v>
      </c>
      <c r="AC387" s="49">
        <v>1</v>
      </c>
      <c r="AD387" s="49">
        <v>3</v>
      </c>
      <c r="AE387" s="293" t="s">
        <v>884</v>
      </c>
      <c r="AF387" s="294"/>
      <c r="AG387" s="49">
        <v>88</v>
      </c>
      <c r="AH387" s="49">
        <v>0</v>
      </c>
      <c r="AI387" s="49">
        <v>0</v>
      </c>
      <c r="AJ387" s="49">
        <v>0</v>
      </c>
      <c r="AK387" s="49">
        <v>0</v>
      </c>
      <c r="AL387" s="49">
        <v>0</v>
      </c>
      <c r="AM387" s="49">
        <v>0</v>
      </c>
      <c r="AN387" s="49">
        <v>0</v>
      </c>
      <c r="AO387" s="294"/>
      <c r="AP387" s="330">
        <v>90</v>
      </c>
      <c r="AQ387" s="331">
        <v>0.26700000000000002</v>
      </c>
      <c r="AR387" s="331">
        <v>0.39400000000000002</v>
      </c>
      <c r="AS387" s="331">
        <v>0.44400000000000001</v>
      </c>
      <c r="AT387" s="331">
        <v>0.83899999999999997</v>
      </c>
      <c r="AU387" s="294"/>
      <c r="AV387" s="332">
        <v>205</v>
      </c>
      <c r="AW387" s="331">
        <v>0.19500000000000001</v>
      </c>
      <c r="AX387" s="331">
        <v>0.252</v>
      </c>
      <c r="AY387" s="331">
        <v>0.40500000000000003</v>
      </c>
      <c r="AZ387" s="331">
        <v>0.65700000000000003</v>
      </c>
    </row>
    <row r="388" spans="1:64" s="50" customFormat="1" ht="15.75" thickBot="1">
      <c r="A388" s="50" t="s">
        <v>237</v>
      </c>
      <c r="B388" s="50" t="s">
        <v>1638</v>
      </c>
      <c r="C388" s="49">
        <v>27</v>
      </c>
      <c r="D388" s="50" t="s">
        <v>38</v>
      </c>
      <c r="E388" s="50" t="s">
        <v>34</v>
      </c>
      <c r="F388" s="49" t="s">
        <v>10</v>
      </c>
      <c r="G388" s="49">
        <v>158</v>
      </c>
      <c r="H388" s="49">
        <v>647</v>
      </c>
      <c r="I388" s="49">
        <v>589</v>
      </c>
      <c r="J388" s="292">
        <v>0.27800000000000002</v>
      </c>
      <c r="K388" s="292">
        <v>0.33100000000000002</v>
      </c>
      <c r="L388" s="292">
        <v>0.42099999999999999</v>
      </c>
      <c r="M388" s="292">
        <v>0.752</v>
      </c>
      <c r="N388" s="49">
        <v>77</v>
      </c>
      <c r="O388" s="49">
        <v>164</v>
      </c>
      <c r="P388" s="49">
        <v>38</v>
      </c>
      <c r="Q388" s="49">
        <v>2</v>
      </c>
      <c r="R388" s="49">
        <v>14</v>
      </c>
      <c r="S388" s="49">
        <v>69</v>
      </c>
      <c r="T388" s="49">
        <v>19</v>
      </c>
      <c r="U388" s="49">
        <v>6</v>
      </c>
      <c r="V388" s="49">
        <v>47</v>
      </c>
      <c r="W388" s="49">
        <v>67</v>
      </c>
      <c r="X388" s="49">
        <v>103</v>
      </c>
      <c r="Y388" s="49">
        <v>248</v>
      </c>
      <c r="Z388" s="49">
        <v>20</v>
      </c>
      <c r="AA388" s="49">
        <v>3</v>
      </c>
      <c r="AB388" s="49">
        <v>0</v>
      </c>
      <c r="AC388" s="49">
        <v>8</v>
      </c>
      <c r="AD388" s="49">
        <v>0</v>
      </c>
      <c r="AE388" s="293" t="s">
        <v>885</v>
      </c>
      <c r="AF388" s="294"/>
      <c r="AG388" s="49">
        <v>0</v>
      </c>
      <c r="AH388" s="49">
        <v>0</v>
      </c>
      <c r="AI388" s="49">
        <v>0</v>
      </c>
      <c r="AJ388" s="49">
        <v>0</v>
      </c>
      <c r="AK388" s="49">
        <v>158</v>
      </c>
      <c r="AL388" s="49">
        <v>0</v>
      </c>
      <c r="AM388" s="49">
        <v>0</v>
      </c>
      <c r="AN388" s="49">
        <v>0</v>
      </c>
      <c r="AO388" s="294"/>
      <c r="AP388" s="330">
        <v>138</v>
      </c>
      <c r="AQ388" s="331">
        <v>0.23899999999999999</v>
      </c>
      <c r="AR388" s="331">
        <v>0.33500000000000002</v>
      </c>
      <c r="AS388" s="331">
        <v>0.35499999999999998</v>
      </c>
      <c r="AT388" s="331">
        <v>0.69</v>
      </c>
      <c r="AU388" s="294"/>
      <c r="AV388" s="332">
        <v>451</v>
      </c>
      <c r="AW388" s="331">
        <v>0.28999999999999998</v>
      </c>
      <c r="AX388" s="331">
        <v>0.32900000000000001</v>
      </c>
      <c r="AY388" s="331">
        <v>0.441</v>
      </c>
      <c r="AZ388" s="331">
        <v>0.77</v>
      </c>
    </row>
    <row r="389" spans="1:64" s="50" customFormat="1" ht="15.75" thickBot="1">
      <c r="A389" s="50" t="s">
        <v>238</v>
      </c>
      <c r="B389" s="50" t="s">
        <v>1639</v>
      </c>
      <c r="C389" s="49">
        <v>35</v>
      </c>
      <c r="D389" s="50" t="s">
        <v>78</v>
      </c>
      <c r="E389" s="50" t="s">
        <v>43</v>
      </c>
      <c r="F389" s="49" t="s">
        <v>10</v>
      </c>
      <c r="G389" s="49">
        <v>51</v>
      </c>
      <c r="H389" s="49">
        <v>144</v>
      </c>
      <c r="I389" s="49">
        <v>131</v>
      </c>
      <c r="J389" s="292">
        <v>0.183</v>
      </c>
      <c r="K389" s="292">
        <v>0.24099999999999999</v>
      </c>
      <c r="L389" s="292">
        <v>0.221</v>
      </c>
      <c r="M389" s="292">
        <v>0.46300000000000002</v>
      </c>
      <c r="N389" s="49">
        <v>8</v>
      </c>
      <c r="O389" s="49">
        <v>24</v>
      </c>
      <c r="P389" s="49">
        <v>1</v>
      </c>
      <c r="Q389" s="49">
        <v>2</v>
      </c>
      <c r="R389" s="49">
        <v>0</v>
      </c>
      <c r="S389" s="49">
        <v>4</v>
      </c>
      <c r="T389" s="49">
        <v>0</v>
      </c>
      <c r="U389" s="49">
        <v>0</v>
      </c>
      <c r="V389" s="49">
        <v>9</v>
      </c>
      <c r="W389" s="49">
        <v>22</v>
      </c>
      <c r="X389" s="49">
        <v>23</v>
      </c>
      <c r="Y389" s="49">
        <v>29</v>
      </c>
      <c r="Z389" s="49">
        <v>3</v>
      </c>
      <c r="AA389" s="49">
        <v>1</v>
      </c>
      <c r="AB389" s="49">
        <v>3</v>
      </c>
      <c r="AC389" s="49">
        <v>0</v>
      </c>
      <c r="AD389" s="49">
        <v>1</v>
      </c>
      <c r="AE389" s="293" t="s">
        <v>884</v>
      </c>
      <c r="AF389" s="294"/>
      <c r="AG389" s="49">
        <v>48</v>
      </c>
      <c r="AH389" s="49">
        <v>0</v>
      </c>
      <c r="AI389" s="49">
        <v>0</v>
      </c>
      <c r="AJ389" s="49">
        <v>0</v>
      </c>
      <c r="AK389" s="49">
        <v>0</v>
      </c>
      <c r="AL389" s="49">
        <v>0</v>
      </c>
      <c r="AM389" s="49">
        <v>0</v>
      </c>
      <c r="AN389" s="49">
        <v>0</v>
      </c>
      <c r="AO389" s="294"/>
      <c r="AP389" s="330">
        <v>32</v>
      </c>
      <c r="AQ389" s="331">
        <v>9.4E-2</v>
      </c>
      <c r="AR389" s="331">
        <v>0.14699999999999999</v>
      </c>
      <c r="AS389" s="331">
        <v>0.156</v>
      </c>
      <c r="AT389" s="331">
        <v>0.30299999999999999</v>
      </c>
      <c r="AU389" s="294"/>
      <c r="AV389" s="332">
        <v>99</v>
      </c>
      <c r="AW389" s="331">
        <v>0.21199999999999999</v>
      </c>
      <c r="AX389" s="331">
        <v>0.27100000000000002</v>
      </c>
      <c r="AY389" s="331">
        <v>0.24199999999999999</v>
      </c>
      <c r="AZ389" s="331">
        <v>0.51300000000000001</v>
      </c>
    </row>
    <row r="390" spans="1:64" s="50" customFormat="1" ht="15.75" thickBot="1">
      <c r="A390" s="50" t="s">
        <v>1085</v>
      </c>
      <c r="B390" s="50" t="s">
        <v>1640</v>
      </c>
      <c r="C390" s="49">
        <v>27</v>
      </c>
      <c r="D390" s="50" t="s">
        <v>53</v>
      </c>
      <c r="E390" s="50" t="s">
        <v>43</v>
      </c>
      <c r="F390" s="49" t="s">
        <v>10</v>
      </c>
      <c r="G390" s="49">
        <v>119</v>
      </c>
      <c r="H390" s="49">
        <v>237</v>
      </c>
      <c r="I390" s="49">
        <v>195</v>
      </c>
      <c r="J390" s="292">
        <v>0.22600000000000001</v>
      </c>
      <c r="K390" s="292">
        <v>0.35</v>
      </c>
      <c r="L390" s="292">
        <v>0.35399999999999998</v>
      </c>
      <c r="M390" s="292">
        <v>0.70399999999999996</v>
      </c>
      <c r="N390" s="49">
        <v>28</v>
      </c>
      <c r="O390" s="49">
        <v>44</v>
      </c>
      <c r="P390" s="49">
        <v>12</v>
      </c>
      <c r="Q390" s="49">
        <v>2</v>
      </c>
      <c r="R390" s="49">
        <v>3</v>
      </c>
      <c r="S390" s="49">
        <v>18</v>
      </c>
      <c r="T390" s="49">
        <v>0</v>
      </c>
      <c r="U390" s="49">
        <v>2</v>
      </c>
      <c r="V390" s="49">
        <v>34</v>
      </c>
      <c r="W390" s="49">
        <v>44</v>
      </c>
      <c r="X390" s="49">
        <v>90</v>
      </c>
      <c r="Y390" s="49">
        <v>69</v>
      </c>
      <c r="Z390" s="49">
        <v>2</v>
      </c>
      <c r="AA390" s="49">
        <v>4</v>
      </c>
      <c r="AB390" s="49">
        <v>3</v>
      </c>
      <c r="AC390" s="49">
        <v>1</v>
      </c>
      <c r="AD390" s="49">
        <v>0</v>
      </c>
      <c r="AE390" s="293" t="s">
        <v>1086</v>
      </c>
      <c r="AF390" s="294"/>
      <c r="AG390" s="49">
        <v>0</v>
      </c>
      <c r="AH390" s="49">
        <v>0</v>
      </c>
      <c r="AI390" s="49">
        <v>0</v>
      </c>
      <c r="AJ390" s="49">
        <v>0</v>
      </c>
      <c r="AK390" s="49">
        <v>0</v>
      </c>
      <c r="AL390" s="49">
        <v>49</v>
      </c>
      <c r="AM390" s="49">
        <v>21</v>
      </c>
      <c r="AN390" s="49">
        <v>18</v>
      </c>
      <c r="AO390" s="294"/>
      <c r="AP390" s="330">
        <v>60</v>
      </c>
      <c r="AQ390" s="331">
        <v>0.2</v>
      </c>
      <c r="AR390" s="331">
        <v>0.36799999999999999</v>
      </c>
      <c r="AS390" s="331">
        <v>0.33300000000000002</v>
      </c>
      <c r="AT390" s="331">
        <v>0.70199999999999996</v>
      </c>
      <c r="AU390" s="294"/>
      <c r="AV390" s="332">
        <v>135</v>
      </c>
      <c r="AW390" s="331">
        <v>0.23699999999999999</v>
      </c>
      <c r="AX390" s="331">
        <v>0.34200000000000003</v>
      </c>
      <c r="AY390" s="331">
        <v>0.36299999999999999</v>
      </c>
      <c r="AZ390" s="331">
        <v>0.70499999999999996</v>
      </c>
    </row>
    <row r="391" spans="1:64" s="50" customFormat="1" ht="15.75" thickBot="1">
      <c r="A391" s="50" t="s">
        <v>239</v>
      </c>
      <c r="B391" s="50" t="s">
        <v>1641</v>
      </c>
      <c r="C391" s="49">
        <v>26</v>
      </c>
      <c r="D391" s="50" t="s">
        <v>71</v>
      </c>
      <c r="E391" s="50" t="s">
        <v>43</v>
      </c>
      <c r="F391" s="49" t="s">
        <v>37</v>
      </c>
      <c r="G391" s="49">
        <v>122</v>
      </c>
      <c r="H391" s="49">
        <v>436</v>
      </c>
      <c r="I391" s="49">
        <v>403</v>
      </c>
      <c r="J391" s="292">
        <v>0.24099999999999999</v>
      </c>
      <c r="K391" s="292">
        <v>0.29299999999999998</v>
      </c>
      <c r="L391" s="292">
        <v>0.372</v>
      </c>
      <c r="M391" s="292">
        <v>0.66500000000000004</v>
      </c>
      <c r="N391" s="49">
        <v>49</v>
      </c>
      <c r="O391" s="49">
        <v>97</v>
      </c>
      <c r="P391" s="49">
        <v>18</v>
      </c>
      <c r="Q391" s="49">
        <v>1</v>
      </c>
      <c r="R391" s="49">
        <v>11</v>
      </c>
      <c r="S391" s="49">
        <v>40</v>
      </c>
      <c r="T391" s="49">
        <v>23</v>
      </c>
      <c r="U391" s="49">
        <v>8</v>
      </c>
      <c r="V391" s="49">
        <v>30</v>
      </c>
      <c r="W391" s="49">
        <v>132</v>
      </c>
      <c r="X391" s="49">
        <v>73</v>
      </c>
      <c r="Y391" s="49">
        <v>150</v>
      </c>
      <c r="Z391" s="49">
        <v>4</v>
      </c>
      <c r="AA391" s="49">
        <v>0</v>
      </c>
      <c r="AB391" s="49">
        <v>2</v>
      </c>
      <c r="AC391" s="49">
        <v>1</v>
      </c>
      <c r="AD391" s="49">
        <v>1</v>
      </c>
      <c r="AE391" s="293" t="s">
        <v>1642</v>
      </c>
      <c r="AF391" s="294"/>
      <c r="AG391" s="49">
        <v>0</v>
      </c>
      <c r="AH391" s="49">
        <v>0</v>
      </c>
      <c r="AI391" s="49">
        <v>98</v>
      </c>
      <c r="AJ391" s="49">
        <v>0</v>
      </c>
      <c r="AK391" s="49">
        <v>0</v>
      </c>
      <c r="AL391" s="49">
        <v>0</v>
      </c>
      <c r="AM391" s="49">
        <v>6</v>
      </c>
      <c r="AN391" s="49">
        <v>0</v>
      </c>
      <c r="AO391" s="294"/>
      <c r="AP391" s="330">
        <v>117</v>
      </c>
      <c r="AQ391" s="331">
        <v>0.214</v>
      </c>
      <c r="AR391" s="331">
        <v>0.27300000000000002</v>
      </c>
      <c r="AS391" s="331">
        <v>0.33300000000000002</v>
      </c>
      <c r="AT391" s="331">
        <v>0.60699999999999998</v>
      </c>
      <c r="AU391" s="294"/>
      <c r="AV391" s="332">
        <v>286</v>
      </c>
      <c r="AW391" s="331">
        <v>0.252</v>
      </c>
      <c r="AX391" s="331">
        <v>0.30099999999999999</v>
      </c>
      <c r="AY391" s="331">
        <v>0.38800000000000001</v>
      </c>
      <c r="AZ391" s="331">
        <v>0.68899999999999995</v>
      </c>
    </row>
    <row r="392" spans="1:64" s="50" customFormat="1" ht="15.75" thickBot="1">
      <c r="A392" s="50" t="s">
        <v>240</v>
      </c>
      <c r="B392" s="50" t="s">
        <v>1643</v>
      </c>
      <c r="C392" s="49">
        <v>36</v>
      </c>
      <c r="D392" s="50" t="s">
        <v>97</v>
      </c>
      <c r="E392" s="50" t="s">
        <v>43</v>
      </c>
      <c r="F392" s="49" t="s">
        <v>37</v>
      </c>
      <c r="G392" s="49">
        <v>128</v>
      </c>
      <c r="H392" s="49">
        <v>496</v>
      </c>
      <c r="I392" s="49">
        <v>435</v>
      </c>
      <c r="J392" s="292">
        <v>0.23200000000000001</v>
      </c>
      <c r="K392" s="292">
        <v>0.318</v>
      </c>
      <c r="L392" s="292">
        <v>0.375</v>
      </c>
      <c r="M392" s="292">
        <v>0.69299999999999995</v>
      </c>
      <c r="N392" s="49">
        <v>58</v>
      </c>
      <c r="O392" s="49">
        <v>101</v>
      </c>
      <c r="P392" s="49">
        <v>20</v>
      </c>
      <c r="Q392" s="49">
        <v>3</v>
      </c>
      <c r="R392" s="49">
        <v>12</v>
      </c>
      <c r="S392" s="49">
        <v>50</v>
      </c>
      <c r="T392" s="49">
        <v>2</v>
      </c>
      <c r="U392" s="49">
        <v>2</v>
      </c>
      <c r="V392" s="49">
        <v>54</v>
      </c>
      <c r="W392" s="49">
        <v>71</v>
      </c>
      <c r="X392" s="49">
        <v>79</v>
      </c>
      <c r="Y392" s="49">
        <v>163</v>
      </c>
      <c r="Z392" s="49">
        <v>13</v>
      </c>
      <c r="AA392" s="49">
        <v>2</v>
      </c>
      <c r="AB392" s="49">
        <v>2</v>
      </c>
      <c r="AC392" s="49">
        <v>3</v>
      </c>
      <c r="AD392" s="49">
        <v>2</v>
      </c>
      <c r="AE392" s="293" t="s">
        <v>1644</v>
      </c>
      <c r="AF392" s="294"/>
      <c r="AG392" s="49">
        <v>0</v>
      </c>
      <c r="AH392" s="49">
        <v>5</v>
      </c>
      <c r="AI392" s="49">
        <v>81</v>
      </c>
      <c r="AJ392" s="49">
        <v>0</v>
      </c>
      <c r="AK392" s="49">
        <v>5</v>
      </c>
      <c r="AL392" s="49">
        <v>36</v>
      </c>
      <c r="AM392" s="49">
        <v>0</v>
      </c>
      <c r="AN392" s="49">
        <v>32</v>
      </c>
      <c r="AO392" s="294"/>
      <c r="AP392" s="330">
        <v>106</v>
      </c>
      <c r="AQ392" s="331">
        <v>0.17899999999999999</v>
      </c>
      <c r="AR392" s="331">
        <v>0.26100000000000001</v>
      </c>
      <c r="AS392" s="331">
        <v>0.29199999999999998</v>
      </c>
      <c r="AT392" s="331">
        <v>0.55300000000000005</v>
      </c>
      <c r="AU392" s="294"/>
      <c r="AV392" s="332">
        <v>329</v>
      </c>
      <c r="AW392" s="331">
        <v>0.249</v>
      </c>
      <c r="AX392" s="331">
        <v>0.33600000000000002</v>
      </c>
      <c r="AY392" s="331">
        <v>0.40100000000000002</v>
      </c>
      <c r="AZ392" s="331">
        <v>0.73699999999999999</v>
      </c>
    </row>
    <row r="393" spans="1:64" ht="15" customHeight="1">
      <c r="A393" s="122"/>
      <c r="B393" s="133"/>
      <c r="C393" s="133"/>
      <c r="D393" s="133"/>
      <c r="E393" s="134"/>
      <c r="F393" s="134"/>
      <c r="G393" s="134"/>
      <c r="H393" s="134"/>
      <c r="I393" s="166"/>
      <c r="J393" s="166"/>
      <c r="K393" s="166"/>
      <c r="L393" s="166"/>
      <c r="M393" s="134"/>
      <c r="N393" s="134"/>
      <c r="O393" s="134"/>
      <c r="P393" s="134"/>
      <c r="Q393" s="134"/>
      <c r="R393" s="134"/>
      <c r="S393" s="134"/>
      <c r="T393" s="134"/>
      <c r="U393" s="134"/>
      <c r="V393" s="134"/>
      <c r="W393" s="134"/>
      <c r="X393" s="134"/>
      <c r="Y393" s="134"/>
      <c r="Z393" s="134"/>
      <c r="AA393" s="134"/>
      <c r="AB393" s="134"/>
      <c r="AC393" s="134"/>
      <c r="AD393" s="151"/>
      <c r="AE393" s="151"/>
      <c r="AF393" s="134"/>
      <c r="AG393" s="134"/>
      <c r="AH393" s="134"/>
      <c r="AI393" s="134"/>
      <c r="AJ393" s="151"/>
      <c r="AK393" s="134"/>
      <c r="AL393" s="134"/>
      <c r="AM393" s="134"/>
      <c r="AN393" s="134"/>
      <c r="AO393" s="151"/>
      <c r="AP393" s="325"/>
      <c r="AQ393" s="325"/>
      <c r="AR393" s="325"/>
      <c r="AS393" s="326"/>
      <c r="AT393" s="335"/>
      <c r="AU393" s="336"/>
      <c r="AV393" s="336"/>
      <c r="AW393" s="335"/>
      <c r="AX393" s="326"/>
      <c r="AY393" s="336"/>
      <c r="AZ393" s="336"/>
      <c r="BA393" s="166"/>
      <c r="BB393" s="104"/>
      <c r="BC393" s="171"/>
      <c r="BD393" s="171"/>
      <c r="BE393" s="171"/>
      <c r="BF393" s="109"/>
      <c r="BG393" s="109"/>
      <c r="BH393" s="170"/>
      <c r="BI393" s="109"/>
      <c r="BJ393" s="109"/>
      <c r="BK393" s="107"/>
      <c r="BL393" s="107"/>
    </row>
    <row r="394" spans="1:64" s="106" customFormat="1" ht="15" customHeight="1">
      <c r="A394" s="147" t="s">
        <v>477</v>
      </c>
      <c r="B394" s="148"/>
      <c r="C394" s="148"/>
      <c r="D394" s="148"/>
      <c r="E394" s="138"/>
      <c r="F394" s="138"/>
      <c r="G394" s="138"/>
      <c r="H394" s="138"/>
      <c r="I394" s="138"/>
      <c r="J394" s="138"/>
      <c r="K394" s="138"/>
      <c r="L394" s="138"/>
      <c r="M394" s="138"/>
      <c r="N394" s="138"/>
      <c r="O394" s="138"/>
      <c r="P394" s="138"/>
      <c r="Q394" s="138"/>
      <c r="R394" s="138"/>
      <c r="S394" s="138"/>
      <c r="T394" s="138"/>
      <c r="U394" s="138"/>
      <c r="V394" s="138"/>
      <c r="W394" s="138"/>
      <c r="X394" s="138"/>
      <c r="Y394" s="138"/>
      <c r="Z394" s="138"/>
      <c r="AA394" s="138"/>
      <c r="AB394" s="138"/>
      <c r="AC394" s="138"/>
      <c r="AD394" s="138"/>
      <c r="AE394" s="138"/>
      <c r="AF394" s="138"/>
      <c r="AG394" s="138"/>
      <c r="AH394" s="138"/>
      <c r="AI394" s="138"/>
      <c r="AJ394" s="138"/>
      <c r="AK394" s="138"/>
      <c r="AL394" s="138"/>
      <c r="AM394" s="138"/>
      <c r="AN394" s="138"/>
      <c r="AO394" s="138"/>
      <c r="AP394" s="341"/>
      <c r="AQ394" s="341"/>
      <c r="AR394" s="341"/>
      <c r="AS394" s="341"/>
      <c r="AT394" s="341"/>
      <c r="AU394" s="341"/>
      <c r="AV394" s="341"/>
      <c r="AW394" s="290"/>
      <c r="AX394" s="290"/>
      <c r="AY394" s="341"/>
      <c r="AZ394" s="341"/>
      <c r="BA394" s="138"/>
      <c r="BB394" s="150"/>
      <c r="BC394" s="138"/>
      <c r="BD394" s="138"/>
      <c r="BE394" s="138"/>
      <c r="BF394" s="138"/>
      <c r="BG394" s="138"/>
      <c r="BH394" s="138"/>
      <c r="BI394" s="138"/>
      <c r="BJ394" s="138"/>
      <c r="BK394" s="137"/>
      <c r="BL394" s="137"/>
    </row>
    <row r="395" spans="1:64" ht="15" customHeight="1">
      <c r="AP395" s="52"/>
      <c r="AQ395" s="52"/>
      <c r="AR395" s="52"/>
      <c r="AS395" s="52"/>
      <c r="AT395" s="52"/>
      <c r="AU395" s="52"/>
      <c r="AV395" s="52"/>
      <c r="AW395" s="52"/>
      <c r="AX395" s="52"/>
      <c r="AY395" s="52"/>
      <c r="AZ395" s="52"/>
    </row>
    <row r="396" spans="1:64" ht="15" customHeight="1">
      <c r="A396" s="128" t="s">
        <v>476</v>
      </c>
      <c r="B396" s="149"/>
      <c r="C396" s="149"/>
      <c r="D396" s="149"/>
      <c r="E396" s="171"/>
      <c r="F396" s="171"/>
      <c r="G396" s="171"/>
      <c r="H396" s="171"/>
      <c r="I396" s="171"/>
      <c r="J396" s="171"/>
      <c r="K396" s="171"/>
      <c r="L396" s="171"/>
      <c r="M396" s="171"/>
      <c r="N396" s="171"/>
      <c r="O396" s="171"/>
      <c r="P396" s="171"/>
      <c r="Q396" s="171"/>
      <c r="R396" s="171"/>
      <c r="S396" s="171"/>
      <c r="T396" s="171"/>
      <c r="U396" s="171"/>
      <c r="V396" s="171"/>
      <c r="W396" s="171"/>
      <c r="X396" s="171"/>
      <c r="Y396" s="171"/>
      <c r="Z396" s="171"/>
      <c r="AA396" s="171"/>
      <c r="AB396" s="171"/>
      <c r="AC396" s="171"/>
      <c r="AD396" s="170"/>
      <c r="AE396" s="170"/>
      <c r="AF396" s="171"/>
      <c r="AG396" s="171"/>
      <c r="AH396" s="171"/>
      <c r="AI396" s="171"/>
      <c r="AJ396" s="170"/>
      <c r="AK396" s="171"/>
      <c r="AL396" s="171"/>
      <c r="AM396" s="171"/>
      <c r="AN396" s="171"/>
      <c r="AO396" s="170"/>
      <c r="AP396" s="49"/>
      <c r="AQ396" s="49"/>
      <c r="AR396" s="49"/>
      <c r="AS396" s="49"/>
      <c r="AT396" s="84"/>
      <c r="AU396" s="49"/>
      <c r="AV396" s="49"/>
      <c r="AW396" s="84"/>
      <c r="AX396" s="84"/>
      <c r="AY396" s="49"/>
      <c r="AZ396" s="49"/>
      <c r="BA396" s="171"/>
      <c r="BC396" s="171"/>
      <c r="BD396" s="171"/>
      <c r="BE396" s="171"/>
      <c r="BF396" s="107"/>
      <c r="BG396" s="107"/>
      <c r="BH396" s="165"/>
      <c r="BI396" s="107"/>
      <c r="BJ396" s="107"/>
      <c r="BK396" s="107"/>
      <c r="BL396" s="107"/>
    </row>
    <row r="397" spans="1:64" s="50" customFormat="1" ht="15.75" thickBot="1">
      <c r="A397" s="50" t="s">
        <v>241</v>
      </c>
      <c r="B397" s="50" t="s">
        <v>1645</v>
      </c>
      <c r="C397" s="49">
        <v>28</v>
      </c>
      <c r="D397" s="50" t="s">
        <v>73</v>
      </c>
      <c r="E397" s="50" t="s">
        <v>34</v>
      </c>
      <c r="F397" s="49" t="s">
        <v>10</v>
      </c>
      <c r="G397" s="49">
        <v>158</v>
      </c>
      <c r="H397" s="49">
        <v>689</v>
      </c>
      <c r="I397" s="49">
        <v>643</v>
      </c>
      <c r="J397" s="292">
        <v>0.29699999999999999</v>
      </c>
      <c r="K397" s="292">
        <v>0.33700000000000002</v>
      </c>
      <c r="L397" s="292">
        <v>0.47099999999999997</v>
      </c>
      <c r="M397" s="292">
        <v>0.80800000000000005</v>
      </c>
      <c r="N397" s="49">
        <v>100</v>
      </c>
      <c r="O397" s="49">
        <v>191</v>
      </c>
      <c r="P397" s="49">
        <v>44</v>
      </c>
      <c r="Q397" s="49">
        <v>4</v>
      </c>
      <c r="R397" s="49">
        <v>20</v>
      </c>
      <c r="S397" s="49">
        <v>88</v>
      </c>
      <c r="T397" s="49">
        <v>25</v>
      </c>
      <c r="U397" s="49">
        <v>10</v>
      </c>
      <c r="V397" s="49">
        <v>38</v>
      </c>
      <c r="W397" s="49">
        <v>101</v>
      </c>
      <c r="X397" s="49">
        <v>108</v>
      </c>
      <c r="Y397" s="49">
        <v>303</v>
      </c>
      <c r="Z397" s="49">
        <v>18</v>
      </c>
      <c r="AA397" s="49">
        <v>3</v>
      </c>
      <c r="AB397" s="49">
        <v>1</v>
      </c>
      <c r="AC397" s="49">
        <v>4</v>
      </c>
      <c r="AD397" s="49">
        <v>0</v>
      </c>
      <c r="AE397" s="293" t="s">
        <v>913</v>
      </c>
      <c r="AF397" s="294"/>
      <c r="AG397" s="49">
        <v>0</v>
      </c>
      <c r="AH397" s="49">
        <v>0</v>
      </c>
      <c r="AI397" s="49">
        <v>0</v>
      </c>
      <c r="AJ397" s="49">
        <v>0</v>
      </c>
      <c r="AK397" s="49">
        <v>157</v>
      </c>
      <c r="AL397" s="49">
        <v>0</v>
      </c>
      <c r="AM397" s="49">
        <v>0</v>
      </c>
      <c r="AN397" s="49">
        <v>0</v>
      </c>
      <c r="AO397" s="294"/>
      <c r="AP397" s="330">
        <v>143</v>
      </c>
      <c r="AQ397" s="331">
        <v>0.29399999999999998</v>
      </c>
      <c r="AR397" s="331">
        <v>0.34200000000000003</v>
      </c>
      <c r="AS397" s="331">
        <v>0.503</v>
      </c>
      <c r="AT397" s="331">
        <v>0.84499999999999997</v>
      </c>
      <c r="AU397" s="294"/>
      <c r="AV397" s="332">
        <v>500</v>
      </c>
      <c r="AW397" s="331">
        <v>0.29799999999999999</v>
      </c>
      <c r="AX397" s="331">
        <v>0.33600000000000002</v>
      </c>
      <c r="AY397" s="331">
        <v>0.46200000000000002</v>
      </c>
      <c r="AZ397" s="331">
        <v>0.79800000000000004</v>
      </c>
    </row>
    <row r="398" spans="1:64" s="50" customFormat="1" ht="15.75" thickBot="1">
      <c r="A398" s="50" t="s">
        <v>1054</v>
      </c>
      <c r="B398" s="50" t="s">
        <v>1646</v>
      </c>
      <c r="C398" s="49">
        <v>31</v>
      </c>
      <c r="D398" s="50" t="s">
        <v>44</v>
      </c>
      <c r="E398" s="50" t="s">
        <v>34</v>
      </c>
      <c r="F398" s="49" t="s">
        <v>10</v>
      </c>
      <c r="G398" s="49">
        <v>129</v>
      </c>
      <c r="H398" s="49">
        <v>362</v>
      </c>
      <c r="I398" s="49">
        <v>336</v>
      </c>
      <c r="J398" s="292">
        <v>0.23200000000000001</v>
      </c>
      <c r="K398" s="292">
        <v>0.27500000000000002</v>
      </c>
      <c r="L398" s="292">
        <v>0.32700000000000001</v>
      </c>
      <c r="M398" s="292">
        <v>0.60199999999999998</v>
      </c>
      <c r="N398" s="49">
        <v>34</v>
      </c>
      <c r="O398" s="49">
        <v>78</v>
      </c>
      <c r="P398" s="49">
        <v>14</v>
      </c>
      <c r="Q398" s="49">
        <v>0</v>
      </c>
      <c r="R398" s="49">
        <v>6</v>
      </c>
      <c r="S398" s="49">
        <v>25</v>
      </c>
      <c r="T398" s="49">
        <v>7</v>
      </c>
      <c r="U398" s="49">
        <v>2</v>
      </c>
      <c r="V398" s="49">
        <v>18</v>
      </c>
      <c r="W398" s="49">
        <v>64</v>
      </c>
      <c r="X398" s="49">
        <v>57</v>
      </c>
      <c r="Y398" s="49">
        <v>110</v>
      </c>
      <c r="Z398" s="49">
        <v>13</v>
      </c>
      <c r="AA398" s="49">
        <v>2</v>
      </c>
      <c r="AB398" s="49">
        <v>5</v>
      </c>
      <c r="AC398" s="49">
        <v>1</v>
      </c>
      <c r="AD398" s="49">
        <v>0</v>
      </c>
      <c r="AE398" s="293" t="s">
        <v>1647</v>
      </c>
      <c r="AF398" s="294"/>
      <c r="AG398" s="49">
        <v>0</v>
      </c>
      <c r="AH398" s="49">
        <v>0</v>
      </c>
      <c r="AI398" s="49">
        <v>73</v>
      </c>
      <c r="AJ398" s="49">
        <v>44</v>
      </c>
      <c r="AK398" s="49">
        <v>10</v>
      </c>
      <c r="AL398" s="49">
        <v>4</v>
      </c>
      <c r="AM398" s="49">
        <v>0</v>
      </c>
      <c r="AN398" s="49">
        <v>0</v>
      </c>
      <c r="AO398" s="294"/>
      <c r="AP398" s="330">
        <v>123</v>
      </c>
      <c r="AQ398" s="331">
        <v>0.24399999999999999</v>
      </c>
      <c r="AR398" s="331">
        <v>0.32400000000000001</v>
      </c>
      <c r="AS398" s="331">
        <v>0.28499999999999998</v>
      </c>
      <c r="AT398" s="331">
        <v>0.60799999999999998</v>
      </c>
      <c r="AU398" s="294"/>
      <c r="AV398" s="332">
        <v>213</v>
      </c>
      <c r="AW398" s="331">
        <v>0.22500000000000001</v>
      </c>
      <c r="AX398" s="331">
        <v>0.24299999999999999</v>
      </c>
      <c r="AY398" s="331">
        <v>0.35199999999999998</v>
      </c>
      <c r="AZ398" s="331">
        <v>0.59499999999999997</v>
      </c>
    </row>
    <row r="399" spans="1:64" s="50" customFormat="1" ht="15.75" thickBot="1">
      <c r="A399" s="50" t="s">
        <v>242</v>
      </c>
      <c r="B399" s="50" t="s">
        <v>1648</v>
      </c>
      <c r="C399" s="49">
        <v>30</v>
      </c>
      <c r="D399" s="50" t="s">
        <v>116</v>
      </c>
      <c r="E399" s="50" t="s">
        <v>43</v>
      </c>
      <c r="F399" s="49" t="s">
        <v>35</v>
      </c>
      <c r="G399" s="49">
        <v>159</v>
      </c>
      <c r="H399" s="49">
        <v>725</v>
      </c>
      <c r="I399" s="49">
        <v>644</v>
      </c>
      <c r="J399" s="292">
        <v>0.33100000000000002</v>
      </c>
      <c r="K399" s="292">
        <v>0.39900000000000002</v>
      </c>
      <c r="L399" s="292">
        <v>0.60099999999999998</v>
      </c>
      <c r="M399" s="292">
        <v>1</v>
      </c>
      <c r="N399" s="49">
        <v>137</v>
      </c>
      <c r="O399" s="49">
        <v>213</v>
      </c>
      <c r="P399" s="49">
        <v>35</v>
      </c>
      <c r="Q399" s="49">
        <v>14</v>
      </c>
      <c r="R399" s="49">
        <v>37</v>
      </c>
      <c r="S399" s="49">
        <v>104</v>
      </c>
      <c r="T399" s="49">
        <v>14</v>
      </c>
      <c r="U399" s="49">
        <v>10</v>
      </c>
      <c r="V399" s="49">
        <v>65</v>
      </c>
      <c r="W399" s="49">
        <v>135</v>
      </c>
      <c r="X399" s="49">
        <v>142</v>
      </c>
      <c r="Y399" s="49">
        <v>387</v>
      </c>
      <c r="Z399" s="49">
        <v>4</v>
      </c>
      <c r="AA399" s="49">
        <v>10</v>
      </c>
      <c r="AB399" s="49">
        <v>3</v>
      </c>
      <c r="AC399" s="49">
        <v>3</v>
      </c>
      <c r="AD399" s="49">
        <v>9</v>
      </c>
      <c r="AE399" s="293" t="s">
        <v>897</v>
      </c>
      <c r="AF399" s="294"/>
      <c r="AG399" s="49">
        <v>0</v>
      </c>
      <c r="AH399" s="49">
        <v>0</v>
      </c>
      <c r="AI399" s="49">
        <v>0</v>
      </c>
      <c r="AJ399" s="49">
        <v>0</v>
      </c>
      <c r="AK399" s="49">
        <v>0</v>
      </c>
      <c r="AL399" s="49">
        <v>0</v>
      </c>
      <c r="AM399" s="49">
        <v>158</v>
      </c>
      <c r="AN399" s="49">
        <v>0</v>
      </c>
      <c r="AO399" s="294"/>
      <c r="AP399" s="330">
        <v>213</v>
      </c>
      <c r="AQ399" s="331">
        <v>0.33300000000000002</v>
      </c>
      <c r="AR399" s="331">
        <v>0.39300000000000002</v>
      </c>
      <c r="AS399" s="331">
        <v>0.55900000000000005</v>
      </c>
      <c r="AT399" s="331">
        <v>0.95199999999999996</v>
      </c>
      <c r="AU399" s="294"/>
      <c r="AV399" s="332">
        <v>431</v>
      </c>
      <c r="AW399" s="331">
        <v>0.32900000000000001</v>
      </c>
      <c r="AX399" s="331">
        <v>0.40200000000000002</v>
      </c>
      <c r="AY399" s="331">
        <v>0.622</v>
      </c>
      <c r="AZ399" s="331">
        <v>1.0229999999999999</v>
      </c>
    </row>
    <row r="400" spans="1:64" s="50" customFormat="1" ht="15.75" thickBot="1">
      <c r="A400" s="50" t="s">
        <v>250</v>
      </c>
      <c r="B400" s="50" t="s">
        <v>1649</v>
      </c>
      <c r="C400" s="49">
        <v>28</v>
      </c>
      <c r="D400" s="50" t="s">
        <v>42</v>
      </c>
      <c r="E400" s="50" t="s">
        <v>43</v>
      </c>
      <c r="F400" s="49" t="s">
        <v>10</v>
      </c>
      <c r="G400" s="49">
        <v>112</v>
      </c>
      <c r="H400" s="49">
        <v>376</v>
      </c>
      <c r="I400" s="49">
        <v>348</v>
      </c>
      <c r="J400" s="292">
        <v>0.24399999999999999</v>
      </c>
      <c r="K400" s="292">
        <v>0.29299999999999998</v>
      </c>
      <c r="L400" s="292">
        <v>0.443</v>
      </c>
      <c r="M400" s="292">
        <v>0.73499999999999999</v>
      </c>
      <c r="N400" s="49">
        <v>39</v>
      </c>
      <c r="O400" s="49">
        <v>85</v>
      </c>
      <c r="P400" s="49">
        <v>19</v>
      </c>
      <c r="Q400" s="49">
        <v>1</v>
      </c>
      <c r="R400" s="49">
        <v>16</v>
      </c>
      <c r="S400" s="49">
        <v>57</v>
      </c>
      <c r="T400" s="49">
        <v>0</v>
      </c>
      <c r="U400" s="49">
        <v>0</v>
      </c>
      <c r="V400" s="49">
        <v>23</v>
      </c>
      <c r="W400" s="49">
        <v>59</v>
      </c>
      <c r="X400" s="49">
        <v>91</v>
      </c>
      <c r="Y400" s="49">
        <v>154</v>
      </c>
      <c r="Z400" s="49">
        <v>12</v>
      </c>
      <c r="AA400" s="49">
        <v>2</v>
      </c>
      <c r="AB400" s="49">
        <v>0</v>
      </c>
      <c r="AC400" s="49">
        <v>3</v>
      </c>
      <c r="AD400" s="49">
        <v>3</v>
      </c>
      <c r="AE400" s="293" t="s">
        <v>1650</v>
      </c>
      <c r="AF400" s="294"/>
      <c r="AG400" s="49">
        <v>93</v>
      </c>
      <c r="AH400" s="49">
        <v>0</v>
      </c>
      <c r="AI400" s="49">
        <v>1</v>
      </c>
      <c r="AJ400" s="49">
        <v>1</v>
      </c>
      <c r="AK400" s="49">
        <v>0</v>
      </c>
      <c r="AL400" s="49">
        <v>0</v>
      </c>
      <c r="AM400" s="49">
        <v>0</v>
      </c>
      <c r="AN400" s="49">
        <v>0</v>
      </c>
      <c r="AO400" s="294"/>
      <c r="AP400" s="330">
        <v>86</v>
      </c>
      <c r="AQ400" s="331">
        <v>0.30199999999999999</v>
      </c>
      <c r="AR400" s="331">
        <v>0.371</v>
      </c>
      <c r="AS400" s="331">
        <v>0.52300000000000002</v>
      </c>
      <c r="AT400" s="331">
        <v>0.89400000000000002</v>
      </c>
      <c r="AU400" s="294"/>
      <c r="AV400" s="332">
        <v>262</v>
      </c>
      <c r="AW400" s="331">
        <v>0.22500000000000001</v>
      </c>
      <c r="AX400" s="331">
        <v>0.26500000000000001</v>
      </c>
      <c r="AY400" s="331">
        <v>0.41599999999999998</v>
      </c>
      <c r="AZ400" s="331">
        <v>0.68100000000000005</v>
      </c>
    </row>
    <row r="401" spans="1:64" s="50" customFormat="1" ht="15.75" thickBot="1">
      <c r="A401" s="50" t="s">
        <v>245</v>
      </c>
      <c r="B401" s="50" t="s">
        <v>1651</v>
      </c>
      <c r="C401" s="49">
        <v>28</v>
      </c>
      <c r="D401" s="50" t="s">
        <v>65</v>
      </c>
      <c r="E401" s="50" t="s">
        <v>34</v>
      </c>
      <c r="F401" s="49" t="s">
        <v>35</v>
      </c>
      <c r="G401" s="49">
        <v>150</v>
      </c>
      <c r="H401" s="49">
        <v>629</v>
      </c>
      <c r="I401" s="49">
        <v>588</v>
      </c>
      <c r="J401" s="292">
        <v>0.28199999999999997</v>
      </c>
      <c r="K401" s="292">
        <v>0.32500000000000001</v>
      </c>
      <c r="L401" s="292">
        <v>0.49</v>
      </c>
      <c r="M401" s="292">
        <v>0.81499999999999995</v>
      </c>
      <c r="N401" s="49">
        <v>84</v>
      </c>
      <c r="O401" s="49">
        <v>166</v>
      </c>
      <c r="P401" s="49">
        <v>33</v>
      </c>
      <c r="Q401" s="49">
        <v>4</v>
      </c>
      <c r="R401" s="49">
        <v>27</v>
      </c>
      <c r="S401" s="49">
        <v>62</v>
      </c>
      <c r="T401" s="49">
        <v>4</v>
      </c>
      <c r="U401" s="49">
        <v>3</v>
      </c>
      <c r="V401" s="49">
        <v>35</v>
      </c>
      <c r="W401" s="49">
        <v>152</v>
      </c>
      <c r="X401" s="49">
        <v>120</v>
      </c>
      <c r="Y401" s="49">
        <v>288</v>
      </c>
      <c r="Z401" s="49">
        <v>11</v>
      </c>
      <c r="AA401" s="49">
        <v>3</v>
      </c>
      <c r="AB401" s="49">
        <v>0</v>
      </c>
      <c r="AC401" s="49">
        <v>2</v>
      </c>
      <c r="AD401" s="49">
        <v>6</v>
      </c>
      <c r="AE401" s="293" t="s">
        <v>934</v>
      </c>
      <c r="AF401" s="294"/>
      <c r="AG401" s="49">
        <v>0</v>
      </c>
      <c r="AH401" s="49">
        <v>0</v>
      </c>
      <c r="AI401" s="49">
        <v>0</v>
      </c>
      <c r="AJ401" s="49">
        <v>0</v>
      </c>
      <c r="AK401" s="49">
        <v>0</v>
      </c>
      <c r="AL401" s="49">
        <v>93</v>
      </c>
      <c r="AM401" s="49">
        <v>0</v>
      </c>
      <c r="AN401" s="49">
        <v>0</v>
      </c>
      <c r="AO401" s="294"/>
      <c r="AP401" s="330">
        <v>156</v>
      </c>
      <c r="AQ401" s="331">
        <v>0.308</v>
      </c>
      <c r="AR401" s="331">
        <v>0.33900000000000002</v>
      </c>
      <c r="AS401" s="331">
        <v>0.48099999999999998</v>
      </c>
      <c r="AT401" s="331">
        <v>0.82</v>
      </c>
      <c r="AU401" s="294"/>
      <c r="AV401" s="332">
        <v>432</v>
      </c>
      <c r="AW401" s="331">
        <v>0.27300000000000002</v>
      </c>
      <c r="AX401" s="331">
        <v>0.32</v>
      </c>
      <c r="AY401" s="331">
        <v>0.49299999999999999</v>
      </c>
      <c r="AZ401" s="331">
        <v>0.81299999999999994</v>
      </c>
    </row>
    <row r="402" spans="1:64" s="50" customFormat="1" ht="15.75" thickBot="1">
      <c r="A402" s="50" t="s">
        <v>791</v>
      </c>
      <c r="B402" s="50" t="s">
        <v>1652</v>
      </c>
      <c r="C402" s="49">
        <v>24</v>
      </c>
      <c r="D402" s="50" t="s">
        <v>49</v>
      </c>
      <c r="E402" s="50" t="s">
        <v>43</v>
      </c>
      <c r="F402" s="49" t="s">
        <v>10</v>
      </c>
      <c r="G402" s="49">
        <v>135</v>
      </c>
      <c r="H402" s="49">
        <v>480</v>
      </c>
      <c r="I402" s="49">
        <v>445</v>
      </c>
      <c r="J402" s="292">
        <v>0.26700000000000002</v>
      </c>
      <c r="K402" s="292">
        <v>0.317</v>
      </c>
      <c r="L402" s="292">
        <v>0.44700000000000001</v>
      </c>
      <c r="M402" s="292">
        <v>0.76400000000000001</v>
      </c>
      <c r="N402" s="49">
        <v>41</v>
      </c>
      <c r="O402" s="49">
        <v>119</v>
      </c>
      <c r="P402" s="49">
        <v>37</v>
      </c>
      <c r="Q402" s="49">
        <v>2</v>
      </c>
      <c r="R402" s="49">
        <v>13</v>
      </c>
      <c r="S402" s="49">
        <v>63</v>
      </c>
      <c r="T402" s="49">
        <v>1</v>
      </c>
      <c r="U402" s="49">
        <v>1</v>
      </c>
      <c r="V402" s="49">
        <v>28</v>
      </c>
      <c r="W402" s="49">
        <v>103</v>
      </c>
      <c r="X402" s="49">
        <v>89</v>
      </c>
      <c r="Y402" s="49">
        <v>199</v>
      </c>
      <c r="Z402" s="49">
        <v>9</v>
      </c>
      <c r="AA402" s="49">
        <v>5</v>
      </c>
      <c r="AB402" s="49">
        <v>0</v>
      </c>
      <c r="AC402" s="49">
        <v>2</v>
      </c>
      <c r="AD402" s="49">
        <v>1</v>
      </c>
      <c r="AE402" s="293" t="s">
        <v>1653</v>
      </c>
      <c r="AF402" s="294"/>
      <c r="AG402" s="49">
        <v>0</v>
      </c>
      <c r="AH402" s="49">
        <v>0</v>
      </c>
      <c r="AI402" s="49">
        <v>114</v>
      </c>
      <c r="AJ402" s="49">
        <v>1</v>
      </c>
      <c r="AK402" s="49">
        <v>0</v>
      </c>
      <c r="AL402" s="49">
        <v>0</v>
      </c>
      <c r="AM402" s="49">
        <v>0</v>
      </c>
      <c r="AN402" s="49">
        <v>0</v>
      </c>
      <c r="AO402" s="294"/>
      <c r="AP402" s="330">
        <v>133</v>
      </c>
      <c r="AQ402" s="331">
        <v>0.27100000000000002</v>
      </c>
      <c r="AR402" s="331">
        <v>0.30199999999999999</v>
      </c>
      <c r="AS402" s="331">
        <v>0.436</v>
      </c>
      <c r="AT402" s="331">
        <v>0.73799999999999999</v>
      </c>
      <c r="AU402" s="294"/>
      <c r="AV402" s="332">
        <v>312</v>
      </c>
      <c r="AW402" s="331">
        <v>0.26600000000000001</v>
      </c>
      <c r="AX402" s="331">
        <v>0.32300000000000001</v>
      </c>
      <c r="AY402" s="331">
        <v>0.45200000000000001</v>
      </c>
      <c r="AZ402" s="331">
        <v>0.77500000000000002</v>
      </c>
    </row>
    <row r="403" spans="1:64" s="50" customFormat="1" ht="15.75" thickBot="1">
      <c r="A403" s="50" t="s">
        <v>1118</v>
      </c>
      <c r="B403" s="50" t="s">
        <v>1654</v>
      </c>
      <c r="C403" s="49">
        <v>26</v>
      </c>
      <c r="D403" s="50" t="s">
        <v>57</v>
      </c>
      <c r="E403" s="50" t="s">
        <v>34</v>
      </c>
      <c r="F403" s="49" t="s">
        <v>10</v>
      </c>
      <c r="G403" s="49">
        <v>123</v>
      </c>
      <c r="H403" s="49">
        <v>426</v>
      </c>
      <c r="I403" s="49">
        <v>386</v>
      </c>
      <c r="J403" s="292">
        <v>0.249</v>
      </c>
      <c r="K403" s="292">
        <v>0.315</v>
      </c>
      <c r="L403" s="292">
        <v>0.33700000000000002</v>
      </c>
      <c r="M403" s="292">
        <v>0.65200000000000002</v>
      </c>
      <c r="N403" s="49">
        <v>43</v>
      </c>
      <c r="O403" s="49">
        <v>96</v>
      </c>
      <c r="P403" s="49">
        <v>16</v>
      </c>
      <c r="Q403" s="49">
        <v>0</v>
      </c>
      <c r="R403" s="49">
        <v>6</v>
      </c>
      <c r="S403" s="49">
        <v>24</v>
      </c>
      <c r="T403" s="49">
        <v>1</v>
      </c>
      <c r="U403" s="49">
        <v>5</v>
      </c>
      <c r="V403" s="49">
        <v>27</v>
      </c>
      <c r="W403" s="49">
        <v>64</v>
      </c>
      <c r="X403" s="49">
        <v>78</v>
      </c>
      <c r="Y403" s="49">
        <v>130</v>
      </c>
      <c r="Z403" s="49">
        <v>9</v>
      </c>
      <c r="AA403" s="49">
        <v>11</v>
      </c>
      <c r="AB403" s="49">
        <v>1</v>
      </c>
      <c r="AC403" s="49">
        <v>1</v>
      </c>
      <c r="AD403" s="49">
        <v>2</v>
      </c>
      <c r="AE403" s="293" t="s">
        <v>920</v>
      </c>
      <c r="AF403" s="294"/>
      <c r="AG403" s="49">
        <v>0</v>
      </c>
      <c r="AH403" s="49">
        <v>0</v>
      </c>
      <c r="AI403" s="49">
        <v>0</v>
      </c>
      <c r="AJ403" s="49">
        <v>0</v>
      </c>
      <c r="AK403" s="49">
        <v>0</v>
      </c>
      <c r="AL403" s="49">
        <v>62</v>
      </c>
      <c r="AM403" s="49">
        <v>63</v>
      </c>
      <c r="AN403" s="49">
        <v>1</v>
      </c>
      <c r="AO403" s="294"/>
      <c r="AP403" s="330">
        <v>129</v>
      </c>
      <c r="AQ403" s="331">
        <v>0.31</v>
      </c>
      <c r="AR403" s="331">
        <v>0.36</v>
      </c>
      <c r="AS403" s="331">
        <v>0.434</v>
      </c>
      <c r="AT403" s="331">
        <v>0.79400000000000004</v>
      </c>
      <c r="AU403" s="294"/>
      <c r="AV403" s="332">
        <v>257</v>
      </c>
      <c r="AW403" s="331">
        <v>0.218</v>
      </c>
      <c r="AX403" s="331">
        <v>0.29399999999999998</v>
      </c>
      <c r="AY403" s="331">
        <v>0.28799999999999998</v>
      </c>
      <c r="AZ403" s="331">
        <v>0.58199999999999996</v>
      </c>
    </row>
    <row r="404" spans="1:64" s="50" customFormat="1" ht="15.75" thickBot="1">
      <c r="A404" s="50" t="s">
        <v>731</v>
      </c>
      <c r="B404" s="50" t="s">
        <v>1655</v>
      </c>
      <c r="C404" s="49">
        <v>26</v>
      </c>
      <c r="D404" s="50" t="s">
        <v>49</v>
      </c>
      <c r="E404" s="50" t="s">
        <v>43</v>
      </c>
      <c r="F404" s="49" t="s">
        <v>10</v>
      </c>
      <c r="G404" s="49">
        <v>5</v>
      </c>
      <c r="H404" s="49">
        <v>7</v>
      </c>
      <c r="I404" s="49">
        <v>7</v>
      </c>
      <c r="J404" s="292">
        <v>0.14299999999999999</v>
      </c>
      <c r="K404" s="292">
        <v>0.14299999999999999</v>
      </c>
      <c r="L404" s="292">
        <v>0.28599999999999998</v>
      </c>
      <c r="M404" s="292">
        <v>0.42899999999999999</v>
      </c>
      <c r="N404" s="49">
        <v>0</v>
      </c>
      <c r="O404" s="49">
        <v>1</v>
      </c>
      <c r="P404" s="49">
        <v>1</v>
      </c>
      <c r="Q404" s="49">
        <v>0</v>
      </c>
      <c r="R404" s="49">
        <v>0</v>
      </c>
      <c r="S404" s="49">
        <v>1</v>
      </c>
      <c r="T404" s="49">
        <v>0</v>
      </c>
      <c r="U404" s="49">
        <v>0</v>
      </c>
      <c r="V404" s="49">
        <v>0</v>
      </c>
      <c r="W404" s="49">
        <v>1</v>
      </c>
      <c r="X404" s="49">
        <v>4</v>
      </c>
      <c r="Y404" s="49">
        <v>2</v>
      </c>
      <c r="Z404" s="49">
        <v>1</v>
      </c>
      <c r="AA404" s="49">
        <v>0</v>
      </c>
      <c r="AB404" s="49">
        <v>0</v>
      </c>
      <c r="AC404" s="49">
        <v>0</v>
      </c>
      <c r="AD404" s="49">
        <v>0</v>
      </c>
      <c r="AE404" s="293" t="s">
        <v>887</v>
      </c>
      <c r="AF404" s="294"/>
      <c r="AG404" s="49">
        <v>5</v>
      </c>
      <c r="AH404" s="49">
        <v>0</v>
      </c>
      <c r="AI404" s="49">
        <v>0</v>
      </c>
      <c r="AJ404" s="49">
        <v>0</v>
      </c>
      <c r="AK404" s="49">
        <v>0</v>
      </c>
      <c r="AL404" s="49">
        <v>0</v>
      </c>
      <c r="AM404" s="49">
        <v>0</v>
      </c>
      <c r="AN404" s="49">
        <v>0</v>
      </c>
      <c r="AO404" s="294"/>
      <c r="AP404" s="330">
        <v>0</v>
      </c>
      <c r="AQ404" s="340">
        <v>0</v>
      </c>
      <c r="AR404" s="340">
        <v>0</v>
      </c>
      <c r="AS404" s="340">
        <v>0</v>
      </c>
      <c r="AT404" s="340">
        <v>0</v>
      </c>
      <c r="AU404" s="294"/>
      <c r="AV404" s="332">
        <v>7</v>
      </c>
      <c r="AW404" s="331">
        <v>0.14299999999999999</v>
      </c>
      <c r="AX404" s="331">
        <v>0.14299999999999999</v>
      </c>
      <c r="AY404" s="331">
        <v>0.28599999999999998</v>
      </c>
      <c r="AZ404" s="331">
        <v>0.42899999999999999</v>
      </c>
    </row>
    <row r="405" spans="1:64" s="50" customFormat="1" ht="15.75" thickBot="1">
      <c r="A405" s="50" t="s">
        <v>1102</v>
      </c>
      <c r="B405" s="50" t="s">
        <v>1656</v>
      </c>
      <c r="C405" s="49">
        <v>24</v>
      </c>
      <c r="D405" s="50" t="s">
        <v>119</v>
      </c>
      <c r="E405" s="50" t="s">
        <v>34</v>
      </c>
      <c r="F405" s="49" t="s">
        <v>35</v>
      </c>
      <c r="G405" s="49">
        <v>2</v>
      </c>
      <c r="H405" s="49">
        <v>6</v>
      </c>
      <c r="I405" s="49">
        <v>6</v>
      </c>
      <c r="J405" s="292">
        <v>0</v>
      </c>
      <c r="K405" s="292">
        <v>0</v>
      </c>
      <c r="L405" s="292">
        <v>0</v>
      </c>
      <c r="M405" s="292">
        <v>0</v>
      </c>
      <c r="N405" s="49">
        <v>0</v>
      </c>
      <c r="O405" s="49">
        <v>0</v>
      </c>
      <c r="P405" s="49">
        <v>0</v>
      </c>
      <c r="Q405" s="49">
        <v>0</v>
      </c>
      <c r="R405" s="49">
        <v>0</v>
      </c>
      <c r="S405" s="49">
        <v>0</v>
      </c>
      <c r="T405" s="49">
        <v>0</v>
      </c>
      <c r="U405" s="49">
        <v>0</v>
      </c>
      <c r="V405" s="49">
        <v>0</v>
      </c>
      <c r="W405" s="49">
        <v>1</v>
      </c>
      <c r="X405" s="49">
        <v>-100</v>
      </c>
      <c r="Y405" s="49">
        <v>0</v>
      </c>
      <c r="Z405" s="49">
        <v>0</v>
      </c>
      <c r="AA405" s="49">
        <v>0</v>
      </c>
      <c r="AB405" s="49">
        <v>0</v>
      </c>
      <c r="AC405" s="49">
        <v>0</v>
      </c>
      <c r="AD405" s="49">
        <v>0</v>
      </c>
      <c r="AE405" s="293" t="s">
        <v>1657</v>
      </c>
      <c r="AF405" s="294"/>
      <c r="AG405" s="49">
        <v>0</v>
      </c>
      <c r="AH405" s="49">
        <v>1</v>
      </c>
      <c r="AI405" s="49">
        <v>0</v>
      </c>
      <c r="AJ405" s="49">
        <v>0</v>
      </c>
      <c r="AK405" s="49">
        <v>0</v>
      </c>
      <c r="AL405" s="49">
        <v>0</v>
      </c>
      <c r="AM405" s="49">
        <v>0</v>
      </c>
      <c r="AN405" s="49">
        <v>0</v>
      </c>
      <c r="AO405" s="294"/>
      <c r="AP405" s="330">
        <v>2</v>
      </c>
      <c r="AQ405" s="331">
        <v>0</v>
      </c>
      <c r="AR405" s="331">
        <v>0</v>
      </c>
      <c r="AS405" s="331">
        <v>0</v>
      </c>
      <c r="AT405" s="331">
        <v>0</v>
      </c>
      <c r="AU405" s="294"/>
      <c r="AV405" s="332">
        <v>4</v>
      </c>
      <c r="AW405" s="331">
        <v>0</v>
      </c>
      <c r="AX405" s="331">
        <v>0</v>
      </c>
      <c r="AY405" s="331">
        <v>0</v>
      </c>
      <c r="AZ405" s="331">
        <v>0</v>
      </c>
    </row>
    <row r="406" spans="1:64" s="50" customFormat="1" ht="15.75" thickBot="1">
      <c r="A406" s="50" t="s">
        <v>247</v>
      </c>
      <c r="B406" s="50" t="s">
        <v>1658</v>
      </c>
      <c r="C406" s="49">
        <v>27</v>
      </c>
      <c r="D406" s="50" t="s">
        <v>69</v>
      </c>
      <c r="E406" s="50" t="s">
        <v>43</v>
      </c>
      <c r="F406" s="49" t="s">
        <v>10</v>
      </c>
      <c r="G406" s="49">
        <v>147</v>
      </c>
      <c r="H406" s="49">
        <v>605</v>
      </c>
      <c r="I406" s="49">
        <v>508</v>
      </c>
      <c r="J406" s="292">
        <v>0.30099999999999999</v>
      </c>
      <c r="K406" s="292">
        <v>0.40300000000000002</v>
      </c>
      <c r="L406" s="292">
        <v>0.53300000000000003</v>
      </c>
      <c r="M406" s="292">
        <v>0.93700000000000006</v>
      </c>
      <c r="N406" s="49">
        <v>81</v>
      </c>
      <c r="O406" s="49">
        <v>153</v>
      </c>
      <c r="P406" s="49">
        <v>41</v>
      </c>
      <c r="Q406" s="49">
        <v>1</v>
      </c>
      <c r="R406" s="49">
        <v>25</v>
      </c>
      <c r="S406" s="49">
        <v>100</v>
      </c>
      <c r="T406" s="49">
        <v>7</v>
      </c>
      <c r="U406" s="49">
        <v>2</v>
      </c>
      <c r="V406" s="49">
        <v>84</v>
      </c>
      <c r="W406" s="49">
        <v>82</v>
      </c>
      <c r="X406" s="49">
        <v>140</v>
      </c>
      <c r="Y406" s="49">
        <v>271</v>
      </c>
      <c r="Z406" s="49">
        <v>7</v>
      </c>
      <c r="AA406" s="49">
        <v>7</v>
      </c>
      <c r="AB406" s="49">
        <v>0</v>
      </c>
      <c r="AC406" s="49">
        <v>6</v>
      </c>
      <c r="AD406" s="49">
        <v>6</v>
      </c>
      <c r="AE406" s="293" t="s">
        <v>899</v>
      </c>
      <c r="AF406" s="294"/>
      <c r="AG406" s="49">
        <v>0</v>
      </c>
      <c r="AH406" s="49">
        <v>0</v>
      </c>
      <c r="AI406" s="49">
        <v>0</v>
      </c>
      <c r="AJ406" s="49">
        <v>145</v>
      </c>
      <c r="AK406" s="49">
        <v>0</v>
      </c>
      <c r="AL406" s="49">
        <v>0</v>
      </c>
      <c r="AM406" s="49">
        <v>0</v>
      </c>
      <c r="AN406" s="49">
        <v>0</v>
      </c>
      <c r="AO406" s="294"/>
      <c r="AP406" s="330">
        <v>104</v>
      </c>
      <c r="AQ406" s="331">
        <v>0.33700000000000002</v>
      </c>
      <c r="AR406" s="331">
        <v>0.44800000000000001</v>
      </c>
      <c r="AS406" s="331">
        <v>0.68300000000000005</v>
      </c>
      <c r="AT406" s="331">
        <v>1.131</v>
      </c>
      <c r="AU406" s="294"/>
      <c r="AV406" s="332">
        <v>404</v>
      </c>
      <c r="AW406" s="331">
        <v>0.29199999999999998</v>
      </c>
      <c r="AX406" s="331">
        <v>0.39200000000000002</v>
      </c>
      <c r="AY406" s="331">
        <v>0.495</v>
      </c>
      <c r="AZ406" s="331">
        <v>0.88700000000000001</v>
      </c>
    </row>
    <row r="407" spans="1:64" s="50" customFormat="1" ht="15.75" thickBot="1">
      <c r="A407" s="50" t="s">
        <v>186</v>
      </c>
      <c r="B407" s="50" t="s">
        <v>1659</v>
      </c>
      <c r="C407" s="49">
        <v>34</v>
      </c>
      <c r="D407" s="50" t="s">
        <v>62</v>
      </c>
      <c r="E407" s="50" t="s">
        <v>34</v>
      </c>
      <c r="F407" s="49" t="s">
        <v>35</v>
      </c>
      <c r="G407" s="49">
        <v>111</v>
      </c>
      <c r="H407" s="49">
        <v>373</v>
      </c>
      <c r="I407" s="49">
        <v>330</v>
      </c>
      <c r="J407" s="292">
        <v>0.25800000000000001</v>
      </c>
      <c r="K407" s="292">
        <v>0.34</v>
      </c>
      <c r="L407" s="292">
        <v>0.433</v>
      </c>
      <c r="M407" s="292">
        <v>0.77400000000000002</v>
      </c>
      <c r="N407" s="49">
        <v>50</v>
      </c>
      <c r="O407" s="49">
        <v>85</v>
      </c>
      <c r="P407" s="49">
        <v>19</v>
      </c>
      <c r="Q407" s="49">
        <v>0</v>
      </c>
      <c r="R407" s="49">
        <v>13</v>
      </c>
      <c r="S407" s="49">
        <v>32</v>
      </c>
      <c r="T407" s="49">
        <v>2</v>
      </c>
      <c r="U407" s="49">
        <v>0</v>
      </c>
      <c r="V407" s="49">
        <v>36</v>
      </c>
      <c r="W407" s="49">
        <v>79</v>
      </c>
      <c r="X407" s="49">
        <v>107</v>
      </c>
      <c r="Y407" s="49">
        <v>143</v>
      </c>
      <c r="Z407" s="49">
        <v>7</v>
      </c>
      <c r="AA407" s="49">
        <v>6</v>
      </c>
      <c r="AB407" s="49">
        <v>0</v>
      </c>
      <c r="AC407" s="49">
        <v>1</v>
      </c>
      <c r="AD407" s="49">
        <v>3</v>
      </c>
      <c r="AE407" s="293" t="s">
        <v>883</v>
      </c>
      <c r="AF407" s="294"/>
      <c r="AG407" s="49">
        <v>0</v>
      </c>
      <c r="AH407" s="49">
        <v>0</v>
      </c>
      <c r="AI407" s="49">
        <v>0</v>
      </c>
      <c r="AJ407" s="49">
        <v>0</v>
      </c>
      <c r="AK407" s="49">
        <v>0</v>
      </c>
      <c r="AL407" s="49">
        <v>12</v>
      </c>
      <c r="AM407" s="49">
        <v>0</v>
      </c>
      <c r="AN407" s="49">
        <v>80</v>
      </c>
      <c r="AO407" s="294"/>
      <c r="AP407" s="330">
        <v>24</v>
      </c>
      <c r="AQ407" s="331">
        <v>0.25</v>
      </c>
      <c r="AR407" s="331">
        <v>0.308</v>
      </c>
      <c r="AS407" s="331">
        <v>0.5</v>
      </c>
      <c r="AT407" s="331">
        <v>0.80800000000000005</v>
      </c>
      <c r="AU407" s="294"/>
      <c r="AV407" s="332">
        <v>306</v>
      </c>
      <c r="AW407" s="331">
        <v>0.25800000000000001</v>
      </c>
      <c r="AX407" s="331">
        <v>0.34300000000000003</v>
      </c>
      <c r="AY407" s="331">
        <v>0.42799999999999999</v>
      </c>
      <c r="AZ407" s="331">
        <v>0.77100000000000002</v>
      </c>
    </row>
    <row r="408" spans="1:64" s="50" customFormat="1" ht="15.75" thickBot="1">
      <c r="A408" s="50" t="s">
        <v>216</v>
      </c>
      <c r="B408" s="50" t="s">
        <v>1660</v>
      </c>
      <c r="C408" s="49">
        <v>30</v>
      </c>
      <c r="D408" s="50" t="s">
        <v>44</v>
      </c>
      <c r="E408" s="50" t="s">
        <v>34</v>
      </c>
      <c r="F408" s="49" t="s">
        <v>37</v>
      </c>
      <c r="G408" s="49">
        <v>158</v>
      </c>
      <c r="H408" s="49">
        <v>637</v>
      </c>
      <c r="I408" s="49">
        <v>560</v>
      </c>
      <c r="J408" s="292">
        <v>0.27</v>
      </c>
      <c r="K408" s="292">
        <v>0.35499999999999998</v>
      </c>
      <c r="L408" s="292">
        <v>0.52900000000000003</v>
      </c>
      <c r="M408" s="292">
        <v>0.88300000000000001</v>
      </c>
      <c r="N408" s="49">
        <v>85</v>
      </c>
      <c r="O408" s="49">
        <v>151</v>
      </c>
      <c r="P408" s="49">
        <v>29</v>
      </c>
      <c r="Q408" s="49">
        <v>1</v>
      </c>
      <c r="R408" s="49">
        <v>38</v>
      </c>
      <c r="S408" s="49">
        <v>90</v>
      </c>
      <c r="T408" s="49">
        <v>0</v>
      </c>
      <c r="U408" s="49">
        <v>1</v>
      </c>
      <c r="V408" s="49">
        <v>73</v>
      </c>
      <c r="W408" s="49">
        <v>128</v>
      </c>
      <c r="X408" s="49">
        <v>128</v>
      </c>
      <c r="Y408" s="49">
        <v>296</v>
      </c>
      <c r="Z408" s="49">
        <v>17</v>
      </c>
      <c r="AA408" s="49">
        <v>2</v>
      </c>
      <c r="AB408" s="49">
        <v>0</v>
      </c>
      <c r="AC408" s="49">
        <v>2</v>
      </c>
      <c r="AD408" s="49">
        <v>3</v>
      </c>
      <c r="AE408" s="293" t="s">
        <v>888</v>
      </c>
      <c r="AF408" s="294"/>
      <c r="AG408" s="49">
        <v>0</v>
      </c>
      <c r="AH408" s="49">
        <v>151</v>
      </c>
      <c r="AI408" s="49">
        <v>0</v>
      </c>
      <c r="AJ408" s="49">
        <v>0</v>
      </c>
      <c r="AK408" s="49">
        <v>0</v>
      </c>
      <c r="AL408" s="49">
        <v>0</v>
      </c>
      <c r="AM408" s="49">
        <v>0</v>
      </c>
      <c r="AN408" s="49">
        <v>0</v>
      </c>
      <c r="AO408" s="294"/>
      <c r="AP408" s="330">
        <v>124</v>
      </c>
      <c r="AQ408" s="331">
        <v>0.33100000000000002</v>
      </c>
      <c r="AR408" s="331">
        <v>0.41299999999999998</v>
      </c>
      <c r="AS408" s="331">
        <v>0.56499999999999995</v>
      </c>
      <c r="AT408" s="331">
        <v>0.97699999999999998</v>
      </c>
      <c r="AU408" s="294"/>
      <c r="AV408" s="332">
        <v>436</v>
      </c>
      <c r="AW408" s="331">
        <v>0.252</v>
      </c>
      <c r="AX408" s="331">
        <v>0.33800000000000002</v>
      </c>
      <c r="AY408" s="331">
        <v>0.51800000000000002</v>
      </c>
      <c r="AZ408" s="331">
        <v>0.85599999999999998</v>
      </c>
    </row>
    <row r="409" spans="1:64" s="50" customFormat="1" ht="15.75" thickBot="1">
      <c r="A409" s="50" t="s">
        <v>149</v>
      </c>
      <c r="B409" s="50" t="s">
        <v>1661</v>
      </c>
      <c r="C409" s="49">
        <v>33</v>
      </c>
      <c r="D409" s="50" t="s">
        <v>58</v>
      </c>
      <c r="E409" s="50" t="s">
        <v>43</v>
      </c>
      <c r="F409" s="49" t="s">
        <v>10</v>
      </c>
      <c r="G409" s="49">
        <v>81</v>
      </c>
      <c r="H409" s="49">
        <v>309</v>
      </c>
      <c r="I409" s="49">
        <v>276</v>
      </c>
      <c r="J409" s="292">
        <v>0.28299999999999997</v>
      </c>
      <c r="K409" s="292">
        <v>0.35099999999999998</v>
      </c>
      <c r="L409" s="292">
        <v>0.53600000000000003</v>
      </c>
      <c r="M409" s="292">
        <v>0.88700000000000001</v>
      </c>
      <c r="N409" s="49">
        <v>38</v>
      </c>
      <c r="O409" s="49">
        <v>78</v>
      </c>
      <c r="P409" s="49">
        <v>13</v>
      </c>
      <c r="Q409" s="49">
        <v>0</v>
      </c>
      <c r="R409" s="49">
        <v>19</v>
      </c>
      <c r="S409" s="49">
        <v>50</v>
      </c>
      <c r="T409" s="49">
        <v>0</v>
      </c>
      <c r="U409" s="49">
        <v>0</v>
      </c>
      <c r="V409" s="49">
        <v>17</v>
      </c>
      <c r="W409" s="49">
        <v>39</v>
      </c>
      <c r="X409" s="49">
        <v>130</v>
      </c>
      <c r="Y409" s="49">
        <v>148</v>
      </c>
      <c r="Z409" s="49">
        <v>5</v>
      </c>
      <c r="AA409" s="49">
        <v>13</v>
      </c>
      <c r="AB409" s="49">
        <v>1</v>
      </c>
      <c r="AC409" s="49">
        <v>2</v>
      </c>
      <c r="AD409" s="49">
        <v>2</v>
      </c>
      <c r="AE409" s="293" t="s">
        <v>884</v>
      </c>
      <c r="AF409" s="294"/>
      <c r="AG409" s="49">
        <v>77</v>
      </c>
      <c r="AH409" s="49">
        <v>0</v>
      </c>
      <c r="AI409" s="49">
        <v>0</v>
      </c>
      <c r="AJ409" s="49">
        <v>0</v>
      </c>
      <c r="AK409" s="49">
        <v>0</v>
      </c>
      <c r="AL409" s="49">
        <v>0</v>
      </c>
      <c r="AM409" s="49">
        <v>0</v>
      </c>
      <c r="AN409" s="49">
        <v>0</v>
      </c>
      <c r="AO409" s="294"/>
      <c r="AP409" s="330">
        <v>58</v>
      </c>
      <c r="AQ409" s="331">
        <v>0.34499999999999997</v>
      </c>
      <c r="AR409" s="331">
        <v>0.41499999999999998</v>
      </c>
      <c r="AS409" s="331">
        <v>0.77600000000000002</v>
      </c>
      <c r="AT409" s="331">
        <v>1.1910000000000001</v>
      </c>
      <c r="AU409" s="294"/>
      <c r="AV409" s="332">
        <v>218</v>
      </c>
      <c r="AW409" s="331">
        <v>0.26600000000000001</v>
      </c>
      <c r="AX409" s="331">
        <v>0.33300000000000002</v>
      </c>
      <c r="AY409" s="331">
        <v>0.47199999999999998</v>
      </c>
      <c r="AZ409" s="331">
        <v>0.80600000000000005</v>
      </c>
    </row>
    <row r="410" spans="1:64" s="50" customFormat="1" ht="15.75" thickBot="1">
      <c r="A410" s="50" t="s">
        <v>1099</v>
      </c>
      <c r="B410" s="50" t="s">
        <v>1662</v>
      </c>
      <c r="C410" s="49">
        <v>23</v>
      </c>
      <c r="D410" s="50" t="s">
        <v>58</v>
      </c>
      <c r="E410" s="50" t="s">
        <v>43</v>
      </c>
      <c r="F410" s="49" t="s">
        <v>10</v>
      </c>
      <c r="G410" s="49">
        <v>144</v>
      </c>
      <c r="H410" s="49">
        <v>551</v>
      </c>
      <c r="I410" s="49">
        <v>488</v>
      </c>
      <c r="J410" s="292">
        <v>0.23200000000000001</v>
      </c>
      <c r="K410" s="292">
        <v>0.312</v>
      </c>
      <c r="L410" s="292">
        <v>0.32400000000000001</v>
      </c>
      <c r="M410" s="292">
        <v>0.63600000000000001</v>
      </c>
      <c r="N410" s="49">
        <v>59</v>
      </c>
      <c r="O410" s="49">
        <v>113</v>
      </c>
      <c r="P410" s="49">
        <v>23</v>
      </c>
      <c r="Q410" s="49">
        <v>2</v>
      </c>
      <c r="R410" s="49">
        <v>6</v>
      </c>
      <c r="S410" s="49">
        <v>51</v>
      </c>
      <c r="T410" s="49">
        <v>3</v>
      </c>
      <c r="U410" s="49">
        <v>3</v>
      </c>
      <c r="V410" s="49">
        <v>59</v>
      </c>
      <c r="W410" s="49">
        <v>120</v>
      </c>
      <c r="X410" s="49">
        <v>69</v>
      </c>
      <c r="Y410" s="49">
        <v>158</v>
      </c>
      <c r="Z410" s="49">
        <v>7</v>
      </c>
      <c r="AA410" s="49">
        <v>0</v>
      </c>
      <c r="AB410" s="49">
        <v>0</v>
      </c>
      <c r="AC410" s="49">
        <v>4</v>
      </c>
      <c r="AD410" s="49">
        <v>10</v>
      </c>
      <c r="AE410" s="293" t="s">
        <v>885</v>
      </c>
      <c r="AF410" s="294"/>
      <c r="AG410" s="49">
        <v>0</v>
      </c>
      <c r="AH410" s="49">
        <v>0</v>
      </c>
      <c r="AI410" s="49">
        <v>0</v>
      </c>
      <c r="AJ410" s="49">
        <v>0</v>
      </c>
      <c r="AK410" s="49">
        <v>142</v>
      </c>
      <c r="AL410" s="49">
        <v>0</v>
      </c>
      <c r="AM410" s="49">
        <v>0</v>
      </c>
      <c r="AN410" s="49">
        <v>0</v>
      </c>
      <c r="AO410" s="294"/>
      <c r="AP410" s="330">
        <v>95</v>
      </c>
      <c r="AQ410" s="331">
        <v>0.26300000000000001</v>
      </c>
      <c r="AR410" s="331">
        <v>0.35199999999999998</v>
      </c>
      <c r="AS410" s="331">
        <v>0.38900000000000001</v>
      </c>
      <c r="AT410" s="331">
        <v>0.74099999999999999</v>
      </c>
      <c r="AU410" s="294"/>
      <c r="AV410" s="332">
        <v>393</v>
      </c>
      <c r="AW410" s="331">
        <v>0.224</v>
      </c>
      <c r="AX410" s="331">
        <v>0.30199999999999999</v>
      </c>
      <c r="AY410" s="331">
        <v>0.308</v>
      </c>
      <c r="AZ410" s="331">
        <v>0.61</v>
      </c>
    </row>
    <row r="411" spans="1:64" s="50" customFormat="1" ht="15.75" thickBot="1">
      <c r="A411" s="50" t="s">
        <v>85</v>
      </c>
      <c r="B411" s="50" t="s">
        <v>1663</v>
      </c>
      <c r="C411" s="49">
        <v>31</v>
      </c>
      <c r="D411" s="50" t="s">
        <v>53</v>
      </c>
      <c r="E411" s="50" t="s">
        <v>43</v>
      </c>
      <c r="F411" s="49" t="s">
        <v>37</v>
      </c>
      <c r="G411" s="49">
        <v>111</v>
      </c>
      <c r="H411" s="49">
        <v>448</v>
      </c>
      <c r="I411" s="49">
        <v>385</v>
      </c>
      <c r="J411" s="292">
        <v>0.26500000000000001</v>
      </c>
      <c r="K411" s="292">
        <v>0.36199999999999999</v>
      </c>
      <c r="L411" s="292">
        <v>0.439</v>
      </c>
      <c r="M411" s="292">
        <v>0.80100000000000005</v>
      </c>
      <c r="N411" s="49">
        <v>59</v>
      </c>
      <c r="O411" s="49">
        <v>102</v>
      </c>
      <c r="P411" s="49">
        <v>21</v>
      </c>
      <c r="Q411" s="49">
        <v>2</v>
      </c>
      <c r="R411" s="49">
        <v>14</v>
      </c>
      <c r="S411" s="49">
        <v>49</v>
      </c>
      <c r="T411" s="49">
        <v>0</v>
      </c>
      <c r="U411" s="49">
        <v>2</v>
      </c>
      <c r="V411" s="49">
        <v>55</v>
      </c>
      <c r="W411" s="49">
        <v>77</v>
      </c>
      <c r="X411" s="49">
        <v>111</v>
      </c>
      <c r="Y411" s="49">
        <v>169</v>
      </c>
      <c r="Z411" s="49">
        <v>9</v>
      </c>
      <c r="AA411" s="49">
        <v>5</v>
      </c>
      <c r="AB411" s="49">
        <v>1</v>
      </c>
      <c r="AC411" s="49">
        <v>2</v>
      </c>
      <c r="AD411" s="49">
        <v>2</v>
      </c>
      <c r="AE411" s="293" t="s">
        <v>1664</v>
      </c>
      <c r="AF411" s="294"/>
      <c r="AG411" s="49">
        <v>0</v>
      </c>
      <c r="AH411" s="49">
        <v>17</v>
      </c>
      <c r="AI411" s="49">
        <v>95</v>
      </c>
      <c r="AJ411" s="49">
        <v>4</v>
      </c>
      <c r="AK411" s="49">
        <v>0</v>
      </c>
      <c r="AL411" s="49">
        <v>0</v>
      </c>
      <c r="AM411" s="49">
        <v>0</v>
      </c>
      <c r="AN411" s="49">
        <v>0</v>
      </c>
      <c r="AO411" s="294"/>
      <c r="AP411" s="330">
        <v>84</v>
      </c>
      <c r="AQ411" s="331">
        <v>0.214</v>
      </c>
      <c r="AR411" s="331">
        <v>0.313</v>
      </c>
      <c r="AS411" s="331">
        <v>0.29799999999999999</v>
      </c>
      <c r="AT411" s="331">
        <v>0.61</v>
      </c>
      <c r="AU411" s="294"/>
      <c r="AV411" s="332">
        <v>301</v>
      </c>
      <c r="AW411" s="331">
        <v>0.27900000000000003</v>
      </c>
      <c r="AX411" s="331">
        <v>0.376</v>
      </c>
      <c r="AY411" s="331">
        <v>0.47799999999999998</v>
      </c>
      <c r="AZ411" s="331">
        <v>0.85399999999999998</v>
      </c>
    </row>
    <row r="412" spans="1:64" s="50" customFormat="1" ht="15.75" thickBot="1">
      <c r="A412" s="50" t="s">
        <v>248</v>
      </c>
      <c r="B412" s="50" t="s">
        <v>1665</v>
      </c>
      <c r="C412" s="49">
        <v>32</v>
      </c>
      <c r="D412" s="50" t="s">
        <v>69</v>
      </c>
      <c r="E412" s="50" t="s">
        <v>43</v>
      </c>
      <c r="F412" s="49" t="s">
        <v>10</v>
      </c>
      <c r="G412" s="49">
        <v>144</v>
      </c>
      <c r="H412" s="49">
        <v>576</v>
      </c>
      <c r="I412" s="49">
        <v>524</v>
      </c>
      <c r="J412" s="292">
        <v>0.30299999999999999</v>
      </c>
      <c r="K412" s="292">
        <v>0.35799999999999998</v>
      </c>
      <c r="L412" s="292">
        <v>0.57299999999999995</v>
      </c>
      <c r="M412" s="292">
        <v>0.93</v>
      </c>
      <c r="N412" s="49">
        <v>90</v>
      </c>
      <c r="O412" s="49">
        <v>159</v>
      </c>
      <c r="P412" s="49">
        <v>33</v>
      </c>
      <c r="Q412" s="49">
        <v>0</v>
      </c>
      <c r="R412" s="49">
        <v>36</v>
      </c>
      <c r="S412" s="49">
        <v>108</v>
      </c>
      <c r="T412" s="49">
        <v>1</v>
      </c>
      <c r="U412" s="49">
        <v>0</v>
      </c>
      <c r="V412" s="49">
        <v>44</v>
      </c>
      <c r="W412" s="49">
        <v>126</v>
      </c>
      <c r="X412" s="49">
        <v>135</v>
      </c>
      <c r="Y412" s="49">
        <v>300</v>
      </c>
      <c r="Z412" s="49">
        <v>16</v>
      </c>
      <c r="AA412" s="49">
        <v>3</v>
      </c>
      <c r="AB412" s="49">
        <v>0</v>
      </c>
      <c r="AC412" s="49">
        <v>5</v>
      </c>
      <c r="AD412" s="49">
        <v>1</v>
      </c>
      <c r="AE412" s="293" t="s">
        <v>888</v>
      </c>
      <c r="AF412" s="294"/>
      <c r="AG412" s="49">
        <v>0</v>
      </c>
      <c r="AH412" s="49">
        <v>143</v>
      </c>
      <c r="AI412" s="49">
        <v>0</v>
      </c>
      <c r="AJ412" s="49">
        <v>0</v>
      </c>
      <c r="AK412" s="49">
        <v>0</v>
      </c>
      <c r="AL412" s="49">
        <v>0</v>
      </c>
      <c r="AM412" s="49">
        <v>0</v>
      </c>
      <c r="AN412" s="49">
        <v>0</v>
      </c>
      <c r="AO412" s="294"/>
      <c r="AP412" s="330">
        <v>127</v>
      </c>
      <c r="AQ412" s="331">
        <v>0.33100000000000002</v>
      </c>
      <c r="AR412" s="331">
        <v>0.38500000000000001</v>
      </c>
      <c r="AS412" s="331">
        <v>0.65400000000000003</v>
      </c>
      <c r="AT412" s="331">
        <v>1.038</v>
      </c>
      <c r="AU412" s="294"/>
      <c r="AV412" s="332">
        <v>397</v>
      </c>
      <c r="AW412" s="331">
        <v>0.29499999999999998</v>
      </c>
      <c r="AX412" s="331">
        <v>0.34899999999999998</v>
      </c>
      <c r="AY412" s="331">
        <v>0.54700000000000004</v>
      </c>
      <c r="AZ412" s="331">
        <v>0.89500000000000002</v>
      </c>
    </row>
    <row r="413" spans="1:64" ht="15" customHeight="1">
      <c r="A413" s="122"/>
      <c r="B413" s="133"/>
      <c r="C413" s="133"/>
      <c r="D413" s="133"/>
      <c r="E413" s="134"/>
      <c r="F413" s="134"/>
      <c r="G413" s="134"/>
      <c r="H413" s="134"/>
      <c r="I413" s="166"/>
      <c r="J413" s="166"/>
      <c r="K413" s="166"/>
      <c r="L413" s="166"/>
      <c r="M413" s="134"/>
      <c r="N413" s="134"/>
      <c r="O413" s="134"/>
      <c r="P413" s="134"/>
      <c r="Q413" s="134"/>
      <c r="R413" s="134"/>
      <c r="S413" s="134"/>
      <c r="T413" s="134"/>
      <c r="U413" s="134"/>
      <c r="V413" s="134"/>
      <c r="W413" s="134"/>
      <c r="X413" s="134"/>
      <c r="Y413" s="134"/>
      <c r="Z413" s="134"/>
      <c r="AA413" s="134"/>
      <c r="AB413" s="134"/>
      <c r="AC413" s="134"/>
      <c r="AD413" s="151"/>
      <c r="AE413" s="151"/>
      <c r="AF413" s="134"/>
      <c r="AG413" s="134"/>
      <c r="AH413" s="134"/>
      <c r="AI413" s="134"/>
      <c r="AJ413" s="151"/>
      <c r="AK413" s="134"/>
      <c r="AL413" s="134"/>
      <c r="AM413" s="134"/>
      <c r="AN413" s="134"/>
      <c r="AO413" s="151"/>
      <c r="AP413" s="325"/>
      <c r="AQ413" s="325"/>
      <c r="AR413" s="325"/>
      <c r="AS413" s="326"/>
      <c r="AT413" s="335"/>
      <c r="AU413" s="336"/>
      <c r="AV413" s="336"/>
      <c r="AW413" s="335"/>
      <c r="AX413" s="326"/>
      <c r="AY413" s="336"/>
      <c r="AZ413" s="336"/>
      <c r="BA413" s="166"/>
      <c r="BB413" s="104"/>
      <c r="BC413" s="171"/>
      <c r="BD413" s="171"/>
      <c r="BE413" s="171"/>
      <c r="BF413" s="109"/>
      <c r="BG413" s="109"/>
      <c r="BH413" s="170"/>
      <c r="BI413" s="109"/>
      <c r="BJ413" s="109"/>
      <c r="BK413" s="107"/>
      <c r="BL413" s="107"/>
    </row>
    <row r="414" spans="1:64" ht="15" customHeight="1">
      <c r="A414" s="129" t="s">
        <v>254</v>
      </c>
      <c r="B414" s="158"/>
      <c r="C414" s="158"/>
      <c r="D414" s="158"/>
      <c r="E414" s="171"/>
      <c r="F414" s="171"/>
      <c r="G414" s="171"/>
      <c r="H414" s="171"/>
      <c r="I414" s="171"/>
      <c r="J414" s="171"/>
      <c r="K414" s="171"/>
      <c r="L414" s="171"/>
      <c r="M414" s="171"/>
      <c r="N414" s="171"/>
      <c r="O414" s="171"/>
      <c r="P414" s="171"/>
      <c r="Q414" s="171"/>
      <c r="R414" s="171"/>
      <c r="S414" s="171"/>
      <c r="T414" s="171"/>
      <c r="U414" s="171"/>
      <c r="V414" s="171"/>
      <c r="W414" s="171"/>
      <c r="X414" s="171"/>
      <c r="Y414" s="171"/>
      <c r="Z414" s="171"/>
      <c r="AA414" s="171"/>
      <c r="AB414" s="171"/>
      <c r="AC414" s="171"/>
      <c r="AD414" s="170"/>
      <c r="AE414" s="170"/>
      <c r="AF414" s="171"/>
      <c r="AG414" s="171"/>
      <c r="AH414" s="171"/>
      <c r="AI414" s="171"/>
      <c r="AJ414" s="170"/>
      <c r="AK414" s="171"/>
      <c r="AL414" s="171"/>
      <c r="AM414" s="171"/>
      <c r="AN414" s="171"/>
      <c r="AO414" s="170"/>
      <c r="AP414" s="49"/>
      <c r="AQ414" s="49"/>
      <c r="AR414" s="49"/>
      <c r="AS414" s="49"/>
      <c r="AT414" s="84"/>
      <c r="AU414" s="49"/>
      <c r="AV414" s="49"/>
      <c r="AW414" s="84"/>
      <c r="AX414" s="84"/>
      <c r="AY414" s="49"/>
      <c r="AZ414" s="49"/>
      <c r="BA414" s="171"/>
      <c r="BC414" s="171"/>
      <c r="BD414" s="171"/>
      <c r="BE414" s="171"/>
      <c r="BF414" s="107"/>
      <c r="BG414" s="107"/>
      <c r="BH414" s="165"/>
      <c r="BI414" s="107"/>
      <c r="BJ414" s="107"/>
      <c r="BK414" s="107"/>
      <c r="BL414" s="107"/>
    </row>
    <row r="415" spans="1:64" s="50" customFormat="1" ht="15.75" thickBot="1">
      <c r="A415" s="50" t="s">
        <v>249</v>
      </c>
      <c r="B415" s="50" t="s">
        <v>1666</v>
      </c>
      <c r="C415" s="49">
        <v>30</v>
      </c>
      <c r="D415" s="50" t="s">
        <v>62</v>
      </c>
      <c r="E415" s="50" t="s">
        <v>34</v>
      </c>
      <c r="F415" s="49" t="s">
        <v>35</v>
      </c>
      <c r="G415" s="49">
        <v>14</v>
      </c>
      <c r="H415" s="49">
        <v>34</v>
      </c>
      <c r="I415" s="49">
        <v>32</v>
      </c>
      <c r="J415" s="292">
        <v>0.313</v>
      </c>
      <c r="K415" s="292">
        <v>0.35299999999999998</v>
      </c>
      <c r="L415" s="292">
        <v>0.438</v>
      </c>
      <c r="M415" s="292">
        <v>0.79</v>
      </c>
      <c r="N415" s="49">
        <v>4</v>
      </c>
      <c r="O415" s="49">
        <v>10</v>
      </c>
      <c r="P415" s="49">
        <v>1</v>
      </c>
      <c r="Q415" s="49">
        <v>0</v>
      </c>
      <c r="R415" s="49">
        <v>1</v>
      </c>
      <c r="S415" s="49">
        <v>4</v>
      </c>
      <c r="T415" s="49">
        <v>0</v>
      </c>
      <c r="U415" s="49">
        <v>0</v>
      </c>
      <c r="V415" s="49">
        <v>2</v>
      </c>
      <c r="W415" s="49">
        <v>10</v>
      </c>
      <c r="X415" s="49">
        <v>112</v>
      </c>
      <c r="Y415" s="49">
        <v>14</v>
      </c>
      <c r="Z415" s="49">
        <v>0</v>
      </c>
      <c r="AA415" s="49">
        <v>0</v>
      </c>
      <c r="AB415" s="49">
        <v>0</v>
      </c>
      <c r="AC415" s="49">
        <v>0</v>
      </c>
      <c r="AD415" s="49">
        <v>0</v>
      </c>
      <c r="AE415" s="293" t="s">
        <v>1667</v>
      </c>
      <c r="AF415" s="294"/>
      <c r="AG415" s="49">
        <v>0</v>
      </c>
      <c r="AH415" s="49">
        <v>2</v>
      </c>
      <c r="AI415" s="49">
        <v>0</v>
      </c>
      <c r="AJ415" s="49">
        <v>0</v>
      </c>
      <c r="AK415" s="49">
        <v>0</v>
      </c>
      <c r="AL415" s="49">
        <v>0</v>
      </c>
      <c r="AM415" s="49">
        <v>0</v>
      </c>
      <c r="AN415" s="49">
        <v>0</v>
      </c>
      <c r="AO415" s="294"/>
      <c r="AP415" s="330">
        <v>3</v>
      </c>
      <c r="AQ415" s="331">
        <v>0.66700000000000004</v>
      </c>
      <c r="AR415" s="331">
        <v>0.66700000000000004</v>
      </c>
      <c r="AS415" s="331">
        <v>1.667</v>
      </c>
      <c r="AT415" s="331">
        <v>2.3330000000000002</v>
      </c>
      <c r="AU415" s="294"/>
      <c r="AV415" s="332">
        <v>29</v>
      </c>
      <c r="AW415" s="331">
        <v>0.27600000000000002</v>
      </c>
      <c r="AX415" s="331">
        <v>0.32300000000000001</v>
      </c>
      <c r="AY415" s="331">
        <v>0.31</v>
      </c>
      <c r="AZ415" s="331">
        <v>0.63300000000000001</v>
      </c>
    </row>
    <row r="416" spans="1:64" s="50" customFormat="1" ht="15.75" thickBot="1">
      <c r="A416" s="50" t="s">
        <v>251</v>
      </c>
      <c r="B416" s="50" t="s">
        <v>1668</v>
      </c>
      <c r="C416" s="49">
        <v>30</v>
      </c>
      <c r="D416" s="50" t="s">
        <v>33</v>
      </c>
      <c r="E416" s="50" t="s">
        <v>34</v>
      </c>
      <c r="F416" s="49" t="s">
        <v>10</v>
      </c>
      <c r="G416" s="49">
        <v>152</v>
      </c>
      <c r="H416" s="49">
        <v>705</v>
      </c>
      <c r="I416" s="49">
        <v>617</v>
      </c>
      <c r="J416" s="292">
        <v>0.27100000000000002</v>
      </c>
      <c r="K416" s="292">
        <v>0.35899999999999999</v>
      </c>
      <c r="L416" s="292">
        <v>0.498</v>
      </c>
      <c r="M416" s="292">
        <v>0.85599999999999998</v>
      </c>
      <c r="N416" s="49">
        <v>106</v>
      </c>
      <c r="O416" s="49">
        <v>167</v>
      </c>
      <c r="P416" s="49">
        <v>30</v>
      </c>
      <c r="Q416" s="49">
        <v>4</v>
      </c>
      <c r="R416" s="49">
        <v>34</v>
      </c>
      <c r="S416" s="49">
        <v>93</v>
      </c>
      <c r="T416" s="49">
        <v>16</v>
      </c>
      <c r="U416" s="49">
        <v>7</v>
      </c>
      <c r="V416" s="49">
        <v>78</v>
      </c>
      <c r="W416" s="49">
        <v>141</v>
      </c>
      <c r="X416" s="49">
        <v>127</v>
      </c>
      <c r="Y416" s="49">
        <v>307</v>
      </c>
      <c r="Z416" s="49">
        <v>11</v>
      </c>
      <c r="AA416" s="49">
        <v>8</v>
      </c>
      <c r="AB416" s="49">
        <v>0</v>
      </c>
      <c r="AC416" s="49">
        <v>2</v>
      </c>
      <c r="AD416" s="49">
        <v>6</v>
      </c>
      <c r="AE416" s="293" t="s">
        <v>905</v>
      </c>
      <c r="AF416" s="294"/>
      <c r="AG416" s="49">
        <v>0</v>
      </c>
      <c r="AH416" s="49">
        <v>0</v>
      </c>
      <c r="AI416" s="49">
        <v>152</v>
      </c>
      <c r="AJ416" s="49">
        <v>0</v>
      </c>
      <c r="AK416" s="49">
        <v>0</v>
      </c>
      <c r="AL416" s="49">
        <v>0</v>
      </c>
      <c r="AM416" s="49">
        <v>0</v>
      </c>
      <c r="AN416" s="49">
        <v>0</v>
      </c>
      <c r="AO416" s="294"/>
      <c r="AP416" s="330">
        <v>145</v>
      </c>
      <c r="AQ416" s="331">
        <v>0.33100000000000002</v>
      </c>
      <c r="AR416" s="331">
        <v>0.42299999999999999</v>
      </c>
      <c r="AS416" s="331">
        <v>0.63400000000000001</v>
      </c>
      <c r="AT416" s="331">
        <v>1.0569999999999999</v>
      </c>
      <c r="AU416" s="294"/>
      <c r="AV416" s="337">
        <v>472</v>
      </c>
      <c r="AW416" s="338">
        <v>0.252</v>
      </c>
      <c r="AX416" s="338">
        <v>0.33900000000000002</v>
      </c>
      <c r="AY416" s="338">
        <v>0.45600000000000002</v>
      </c>
      <c r="AZ416" s="338">
        <v>0.79400000000000004</v>
      </c>
    </row>
    <row r="417" spans="1:64" s="50" customFormat="1" ht="15.75" thickBot="1">
      <c r="A417" s="50" t="s">
        <v>252</v>
      </c>
      <c r="B417" s="50" t="s">
        <v>1669</v>
      </c>
      <c r="C417" s="49">
        <v>34</v>
      </c>
      <c r="D417" s="50" t="s">
        <v>69</v>
      </c>
      <c r="E417" s="50" t="s">
        <v>43</v>
      </c>
      <c r="F417" s="49" t="s">
        <v>35</v>
      </c>
      <c r="G417" s="49">
        <v>46</v>
      </c>
      <c r="H417" s="49">
        <v>106</v>
      </c>
      <c r="I417" s="49">
        <v>95</v>
      </c>
      <c r="J417" s="292">
        <v>0.253</v>
      </c>
      <c r="K417" s="292">
        <v>0.30199999999999999</v>
      </c>
      <c r="L417" s="292">
        <v>0.35799999999999998</v>
      </c>
      <c r="M417" s="292">
        <v>0.66</v>
      </c>
      <c r="N417" s="49">
        <v>9</v>
      </c>
      <c r="O417" s="49">
        <v>24</v>
      </c>
      <c r="P417" s="49">
        <v>7</v>
      </c>
      <c r="Q417" s="49">
        <v>0</v>
      </c>
      <c r="R417" s="49">
        <v>1</v>
      </c>
      <c r="S417" s="49">
        <v>17</v>
      </c>
      <c r="T417" s="49">
        <v>0</v>
      </c>
      <c r="U417" s="49">
        <v>0</v>
      </c>
      <c r="V417" s="49">
        <v>8</v>
      </c>
      <c r="W417" s="49">
        <v>21</v>
      </c>
      <c r="X417" s="49">
        <v>70</v>
      </c>
      <c r="Y417" s="49">
        <v>34</v>
      </c>
      <c r="Z417" s="49">
        <v>2</v>
      </c>
      <c r="AA417" s="49">
        <v>0</v>
      </c>
      <c r="AB417" s="49">
        <v>0</v>
      </c>
      <c r="AC417" s="49">
        <v>3</v>
      </c>
      <c r="AD417" s="49">
        <v>0</v>
      </c>
      <c r="AE417" s="293" t="s">
        <v>1670</v>
      </c>
      <c r="AF417" s="294"/>
      <c r="AG417" s="49">
        <v>0</v>
      </c>
      <c r="AH417" s="49">
        <v>0</v>
      </c>
      <c r="AI417" s="49">
        <v>2</v>
      </c>
      <c r="AJ417" s="49">
        <v>11</v>
      </c>
      <c r="AK417" s="49">
        <v>13</v>
      </c>
      <c r="AL417" s="49">
        <v>0</v>
      </c>
      <c r="AM417" s="49">
        <v>0</v>
      </c>
      <c r="AN417" s="49">
        <v>0</v>
      </c>
      <c r="AO417" s="294"/>
      <c r="AP417" s="330">
        <v>5</v>
      </c>
      <c r="AQ417" s="331">
        <v>0.4</v>
      </c>
      <c r="AR417" s="331">
        <v>0.5</v>
      </c>
      <c r="AS417" s="331">
        <v>0.4</v>
      </c>
      <c r="AT417" s="331">
        <v>0.9</v>
      </c>
      <c r="AU417" s="294"/>
      <c r="AV417" s="332">
        <v>90</v>
      </c>
      <c r="AW417" s="331">
        <v>0.24399999999999999</v>
      </c>
      <c r="AX417" s="331">
        <v>0.28999999999999998</v>
      </c>
      <c r="AY417" s="331">
        <v>0.35599999999999998</v>
      </c>
      <c r="AZ417" s="331">
        <v>0.64600000000000002</v>
      </c>
    </row>
    <row r="418" spans="1:64" s="50" customFormat="1" ht="15.75" thickBot="1">
      <c r="A418" s="50" t="s">
        <v>666</v>
      </c>
      <c r="B418" s="50" t="s">
        <v>1671</v>
      </c>
      <c r="C418" s="49">
        <v>28</v>
      </c>
      <c r="D418" s="50" t="s">
        <v>33</v>
      </c>
      <c r="E418" s="50" t="s">
        <v>34</v>
      </c>
      <c r="F418" s="49" t="s">
        <v>37</v>
      </c>
      <c r="G418" s="49">
        <v>129</v>
      </c>
      <c r="H418" s="49">
        <v>499</v>
      </c>
      <c r="I418" s="49">
        <v>457</v>
      </c>
      <c r="J418" s="292">
        <v>0.254</v>
      </c>
      <c r="K418" s="292">
        <v>0.309</v>
      </c>
      <c r="L418" s="292">
        <v>0.44900000000000001</v>
      </c>
      <c r="M418" s="292">
        <v>0.75800000000000001</v>
      </c>
      <c r="N418" s="49">
        <v>62</v>
      </c>
      <c r="O418" s="49">
        <v>116</v>
      </c>
      <c r="P418" s="49">
        <v>16</v>
      </c>
      <c r="Q418" s="49">
        <v>5</v>
      </c>
      <c r="R418" s="49">
        <v>21</v>
      </c>
      <c r="S418" s="49">
        <v>73</v>
      </c>
      <c r="T418" s="49">
        <v>5</v>
      </c>
      <c r="U418" s="49">
        <v>1</v>
      </c>
      <c r="V418" s="49">
        <v>33</v>
      </c>
      <c r="W418" s="49">
        <v>98</v>
      </c>
      <c r="X418" s="49">
        <v>100</v>
      </c>
      <c r="Y418" s="49">
        <v>205</v>
      </c>
      <c r="Z418" s="49">
        <v>5</v>
      </c>
      <c r="AA418" s="49">
        <v>5</v>
      </c>
      <c r="AB418" s="49">
        <v>1</v>
      </c>
      <c r="AC418" s="49">
        <v>3</v>
      </c>
      <c r="AD418" s="49">
        <v>3</v>
      </c>
      <c r="AE418" s="293" t="s">
        <v>1672</v>
      </c>
      <c r="AF418" s="294"/>
      <c r="AG418" s="49">
        <v>1</v>
      </c>
      <c r="AH418" s="49">
        <v>0</v>
      </c>
      <c r="AI418" s="49">
        <v>9</v>
      </c>
      <c r="AJ418" s="49">
        <v>79</v>
      </c>
      <c r="AK418" s="49">
        <v>16</v>
      </c>
      <c r="AL418" s="49">
        <v>2</v>
      </c>
      <c r="AM418" s="49">
        <v>0</v>
      </c>
      <c r="AN418" s="49">
        <v>0</v>
      </c>
      <c r="AO418" s="294"/>
      <c r="AP418" s="330">
        <v>161</v>
      </c>
      <c r="AQ418" s="331">
        <v>0.255</v>
      </c>
      <c r="AR418" s="331">
        <v>0.32</v>
      </c>
      <c r="AS418" s="331">
        <v>0.41</v>
      </c>
      <c r="AT418" s="331">
        <v>0.73</v>
      </c>
      <c r="AU418" s="294"/>
      <c r="AV418" s="332">
        <v>296</v>
      </c>
      <c r="AW418" s="331">
        <v>0.253</v>
      </c>
      <c r="AX418" s="331">
        <v>0.30299999999999999</v>
      </c>
      <c r="AY418" s="331">
        <v>0.47</v>
      </c>
      <c r="AZ418" s="331">
        <v>0.77300000000000002</v>
      </c>
    </row>
    <row r="419" spans="1:64" s="50" customFormat="1" ht="15.75" thickBot="1">
      <c r="A419" s="50" t="s">
        <v>103</v>
      </c>
      <c r="B419" s="50" t="s">
        <v>1673</v>
      </c>
      <c r="C419" s="49">
        <v>34</v>
      </c>
      <c r="D419" s="50" t="s">
        <v>38</v>
      </c>
      <c r="E419" s="50" t="s">
        <v>34</v>
      </c>
      <c r="F419" s="49" t="s">
        <v>10</v>
      </c>
      <c r="G419" s="49">
        <v>89</v>
      </c>
      <c r="H419" s="49">
        <v>381</v>
      </c>
      <c r="I419" s="49">
        <v>350</v>
      </c>
      <c r="J419" s="292">
        <v>0.27400000000000002</v>
      </c>
      <c r="K419" s="292">
        <v>0.33300000000000002</v>
      </c>
      <c r="L419" s="292">
        <v>0.39700000000000002</v>
      </c>
      <c r="M419" s="292">
        <v>0.73</v>
      </c>
      <c r="N419" s="49">
        <v>43</v>
      </c>
      <c r="O419" s="49">
        <v>96</v>
      </c>
      <c r="P419" s="49">
        <v>20</v>
      </c>
      <c r="Q419" s="49">
        <v>1</v>
      </c>
      <c r="R419" s="49">
        <v>7</v>
      </c>
      <c r="S419" s="49">
        <v>31</v>
      </c>
      <c r="T419" s="49">
        <v>1</v>
      </c>
      <c r="U419" s="49">
        <v>4</v>
      </c>
      <c r="V419" s="49">
        <v>29</v>
      </c>
      <c r="W419" s="49">
        <v>51</v>
      </c>
      <c r="X419" s="49">
        <v>98</v>
      </c>
      <c r="Y419" s="49">
        <v>139</v>
      </c>
      <c r="Z419" s="49">
        <v>15</v>
      </c>
      <c r="AA419" s="49">
        <v>2</v>
      </c>
      <c r="AB419" s="49">
        <v>0</v>
      </c>
      <c r="AC419" s="49">
        <v>0</v>
      </c>
      <c r="AD419" s="49">
        <v>0</v>
      </c>
      <c r="AE419" s="293" t="s">
        <v>916</v>
      </c>
      <c r="AF419" s="294"/>
      <c r="AG419" s="49">
        <v>0</v>
      </c>
      <c r="AH419" s="49">
        <v>0</v>
      </c>
      <c r="AI419" s="49">
        <v>0</v>
      </c>
      <c r="AJ419" s="49">
        <v>87</v>
      </c>
      <c r="AK419" s="49">
        <v>0</v>
      </c>
      <c r="AL419" s="49">
        <v>0</v>
      </c>
      <c r="AM419" s="49">
        <v>0</v>
      </c>
      <c r="AN419" s="49">
        <v>0</v>
      </c>
      <c r="AO419" s="294"/>
      <c r="AP419" s="330">
        <v>102</v>
      </c>
      <c r="AQ419" s="331">
        <v>0.34300000000000003</v>
      </c>
      <c r="AR419" s="331">
        <v>0.39100000000000001</v>
      </c>
      <c r="AS419" s="331">
        <v>0.441</v>
      </c>
      <c r="AT419" s="331">
        <v>0.83199999999999996</v>
      </c>
      <c r="AU419" s="294"/>
      <c r="AV419" s="332">
        <v>248</v>
      </c>
      <c r="AW419" s="331">
        <v>0.246</v>
      </c>
      <c r="AX419" s="331">
        <v>0.31</v>
      </c>
      <c r="AY419" s="331">
        <v>0.379</v>
      </c>
      <c r="AZ419" s="331">
        <v>0.68899999999999995</v>
      </c>
    </row>
    <row r="420" spans="1:64" s="50" customFormat="1" ht="15.75" thickBot="1">
      <c r="A420" s="50" t="s">
        <v>1046</v>
      </c>
      <c r="B420" s="50" t="s">
        <v>1674</v>
      </c>
      <c r="C420" s="49">
        <v>27</v>
      </c>
      <c r="D420" s="50" t="s">
        <v>33</v>
      </c>
      <c r="E420" s="50" t="s">
        <v>34</v>
      </c>
      <c r="F420" s="49" t="s">
        <v>37</v>
      </c>
      <c r="G420" s="49">
        <v>119</v>
      </c>
      <c r="H420" s="49">
        <v>456</v>
      </c>
      <c r="I420" s="49">
        <v>382</v>
      </c>
      <c r="J420" s="292">
        <v>0.246</v>
      </c>
      <c r="K420" s="292">
        <v>0.36099999999999999</v>
      </c>
      <c r="L420" s="292">
        <v>0.38</v>
      </c>
      <c r="M420" s="292">
        <v>0.74099999999999999</v>
      </c>
      <c r="N420" s="49">
        <v>62</v>
      </c>
      <c r="O420" s="49">
        <v>94</v>
      </c>
      <c r="P420" s="49">
        <v>22</v>
      </c>
      <c r="Q420" s="49">
        <v>1</v>
      </c>
      <c r="R420" s="49">
        <v>9</v>
      </c>
      <c r="S420" s="49">
        <v>45</v>
      </c>
      <c r="T420" s="49">
        <v>3</v>
      </c>
      <c r="U420" s="49">
        <v>1</v>
      </c>
      <c r="V420" s="49">
        <v>67</v>
      </c>
      <c r="W420" s="49">
        <v>79</v>
      </c>
      <c r="X420" s="49">
        <v>100</v>
      </c>
      <c r="Y420" s="49">
        <v>145</v>
      </c>
      <c r="Z420" s="49">
        <v>6</v>
      </c>
      <c r="AA420" s="49">
        <v>3</v>
      </c>
      <c r="AB420" s="49">
        <v>2</v>
      </c>
      <c r="AC420" s="49">
        <v>2</v>
      </c>
      <c r="AD420" s="49">
        <v>0</v>
      </c>
      <c r="AE420" s="293" t="s">
        <v>1675</v>
      </c>
      <c r="AF420" s="294"/>
      <c r="AG420" s="49">
        <v>0</v>
      </c>
      <c r="AH420" s="49">
        <v>0</v>
      </c>
      <c r="AI420" s="49">
        <v>0</v>
      </c>
      <c r="AJ420" s="49">
        <v>0</v>
      </c>
      <c r="AK420" s="49">
        <v>0</v>
      </c>
      <c r="AL420" s="49">
        <v>18</v>
      </c>
      <c r="AM420" s="49">
        <v>0</v>
      </c>
      <c r="AN420" s="49">
        <v>35</v>
      </c>
      <c r="AO420" s="294"/>
      <c r="AP420" s="330">
        <v>122</v>
      </c>
      <c r="AQ420" s="331">
        <v>0.23799999999999999</v>
      </c>
      <c r="AR420" s="331">
        <v>0.376</v>
      </c>
      <c r="AS420" s="331">
        <v>0.32</v>
      </c>
      <c r="AT420" s="331">
        <v>0.69599999999999995</v>
      </c>
      <c r="AU420" s="294"/>
      <c r="AV420" s="332">
        <v>260</v>
      </c>
      <c r="AW420" s="331">
        <v>0.25</v>
      </c>
      <c r="AX420" s="331">
        <v>0.35399999999999998</v>
      </c>
      <c r="AY420" s="331">
        <v>0.40799999999999997</v>
      </c>
      <c r="AZ420" s="331">
        <v>0.76200000000000001</v>
      </c>
    </row>
    <row r="421" spans="1:64" s="50" customFormat="1" ht="15.75" thickBot="1">
      <c r="A421" s="50" t="s">
        <v>255</v>
      </c>
      <c r="B421" s="50" t="s">
        <v>1676</v>
      </c>
      <c r="C421" s="49">
        <v>28</v>
      </c>
      <c r="D421" s="50" t="s">
        <v>42</v>
      </c>
      <c r="E421" s="50" t="s">
        <v>43</v>
      </c>
      <c r="F421" s="49" t="s">
        <v>10</v>
      </c>
      <c r="G421" s="49">
        <v>94</v>
      </c>
      <c r="H421" s="49">
        <v>272</v>
      </c>
      <c r="I421" s="49">
        <v>252</v>
      </c>
      <c r="J421" s="292">
        <v>0.25</v>
      </c>
      <c r="K421" s="292">
        <v>0.29599999999999999</v>
      </c>
      <c r="L421" s="292">
        <v>0.36499999999999999</v>
      </c>
      <c r="M421" s="292">
        <v>0.66100000000000003</v>
      </c>
      <c r="N421" s="49">
        <v>37</v>
      </c>
      <c r="O421" s="49">
        <v>63</v>
      </c>
      <c r="P421" s="49">
        <v>16</v>
      </c>
      <c r="Q421" s="49">
        <v>2</v>
      </c>
      <c r="R421" s="49">
        <v>3</v>
      </c>
      <c r="S421" s="49">
        <v>15</v>
      </c>
      <c r="T421" s="49">
        <v>7</v>
      </c>
      <c r="U421" s="49">
        <v>3</v>
      </c>
      <c r="V421" s="49">
        <v>14</v>
      </c>
      <c r="W421" s="49">
        <v>56</v>
      </c>
      <c r="X421" s="49">
        <v>75</v>
      </c>
      <c r="Y421" s="49">
        <v>92</v>
      </c>
      <c r="Z421" s="49">
        <v>6</v>
      </c>
      <c r="AA421" s="49">
        <v>3</v>
      </c>
      <c r="AB421" s="49">
        <v>2</v>
      </c>
      <c r="AC421" s="49">
        <v>1</v>
      </c>
      <c r="AD421" s="49">
        <v>0</v>
      </c>
      <c r="AE421" s="293" t="s">
        <v>886</v>
      </c>
      <c r="AF421" s="294"/>
      <c r="AG421" s="49">
        <v>0</v>
      </c>
      <c r="AH421" s="49">
        <v>0</v>
      </c>
      <c r="AI421" s="49">
        <v>0</v>
      </c>
      <c r="AJ421" s="49">
        <v>0</v>
      </c>
      <c r="AK421" s="49">
        <v>0</v>
      </c>
      <c r="AL421" s="49">
        <v>0</v>
      </c>
      <c r="AM421" s="49">
        <v>85</v>
      </c>
      <c r="AN421" s="49">
        <v>0</v>
      </c>
      <c r="AO421" s="294"/>
      <c r="AP421" s="330">
        <v>78</v>
      </c>
      <c r="AQ421" s="331">
        <v>0.218</v>
      </c>
      <c r="AR421" s="331">
        <v>0.27100000000000002</v>
      </c>
      <c r="AS421" s="331">
        <v>0.33300000000000002</v>
      </c>
      <c r="AT421" s="331">
        <v>0.60399999999999998</v>
      </c>
      <c r="AU421" s="294"/>
      <c r="AV421" s="332">
        <v>174</v>
      </c>
      <c r="AW421" s="331">
        <v>0.26400000000000001</v>
      </c>
      <c r="AX421" s="331">
        <v>0.308</v>
      </c>
      <c r="AY421" s="331">
        <v>0.379</v>
      </c>
      <c r="AZ421" s="331">
        <v>0.68700000000000006</v>
      </c>
    </row>
    <row r="422" spans="1:64" s="50" customFormat="1" ht="15.75" thickBot="1">
      <c r="A422" s="50" t="s">
        <v>256</v>
      </c>
      <c r="B422" s="50" t="s">
        <v>1677</v>
      </c>
      <c r="C422" s="49">
        <v>33</v>
      </c>
      <c r="D422" s="50" t="s">
        <v>69</v>
      </c>
      <c r="E422" s="50" t="s">
        <v>43</v>
      </c>
      <c r="F422" s="49" t="s">
        <v>35</v>
      </c>
      <c r="G422" s="49">
        <v>116</v>
      </c>
      <c r="H422" s="49">
        <v>301</v>
      </c>
      <c r="I422" s="49">
        <v>267</v>
      </c>
      <c r="J422" s="292">
        <v>0.30299999999999999</v>
      </c>
      <c r="K422" s="292">
        <v>0.36199999999999999</v>
      </c>
      <c r="L422" s="292">
        <v>0.51300000000000001</v>
      </c>
      <c r="M422" s="292">
        <v>0.875</v>
      </c>
      <c r="N422" s="49">
        <v>39</v>
      </c>
      <c r="O422" s="49">
        <v>81</v>
      </c>
      <c r="P422" s="49">
        <v>14</v>
      </c>
      <c r="Q422" s="49">
        <v>0</v>
      </c>
      <c r="R422" s="49">
        <v>14</v>
      </c>
      <c r="S422" s="49">
        <v>59</v>
      </c>
      <c r="T422" s="49">
        <v>1</v>
      </c>
      <c r="U422" s="49">
        <v>0</v>
      </c>
      <c r="V422" s="49">
        <v>28</v>
      </c>
      <c r="W422" s="49">
        <v>47</v>
      </c>
      <c r="X422" s="49">
        <v>123</v>
      </c>
      <c r="Y422" s="49">
        <v>137</v>
      </c>
      <c r="Z422" s="49">
        <v>6</v>
      </c>
      <c r="AA422" s="49">
        <v>0</v>
      </c>
      <c r="AB422" s="49">
        <v>0</v>
      </c>
      <c r="AC422" s="49">
        <v>6</v>
      </c>
      <c r="AD422" s="49">
        <v>5</v>
      </c>
      <c r="AE422" s="293" t="s">
        <v>1235</v>
      </c>
      <c r="AF422" s="294"/>
      <c r="AG422" s="49">
        <v>0</v>
      </c>
      <c r="AH422" s="49">
        <v>39</v>
      </c>
      <c r="AI422" s="49">
        <v>0</v>
      </c>
      <c r="AJ422" s="49">
        <v>0</v>
      </c>
      <c r="AK422" s="49">
        <v>0</v>
      </c>
      <c r="AL422" s="49">
        <v>25</v>
      </c>
      <c r="AM422" s="49">
        <v>0</v>
      </c>
      <c r="AN422" s="49">
        <v>0</v>
      </c>
      <c r="AO422" s="294"/>
      <c r="AP422" s="330">
        <v>29</v>
      </c>
      <c r="AQ422" s="331">
        <v>0.31</v>
      </c>
      <c r="AR422" s="331">
        <v>0.34399999999999997</v>
      </c>
      <c r="AS422" s="331">
        <v>0.34499999999999997</v>
      </c>
      <c r="AT422" s="331">
        <v>0.68899999999999995</v>
      </c>
      <c r="AU422" s="294"/>
      <c r="AV422" s="332">
        <v>238</v>
      </c>
      <c r="AW422" s="331">
        <v>0.30299999999999999</v>
      </c>
      <c r="AX422" s="331">
        <v>0.36399999999999999</v>
      </c>
      <c r="AY422" s="331">
        <v>0.53400000000000003</v>
      </c>
      <c r="AZ422" s="331">
        <v>0.89800000000000002</v>
      </c>
    </row>
    <row r="423" spans="1:64" s="50" customFormat="1" ht="15.75" thickBot="1">
      <c r="A423" s="50" t="s">
        <v>744</v>
      </c>
      <c r="B423" s="50" t="s">
        <v>1678</v>
      </c>
      <c r="C423" s="49">
        <v>27</v>
      </c>
      <c r="D423" s="50" t="s">
        <v>89</v>
      </c>
      <c r="E423" s="50" t="s">
        <v>34</v>
      </c>
      <c r="F423" s="49" t="s">
        <v>10</v>
      </c>
      <c r="G423" s="49">
        <v>106</v>
      </c>
      <c r="H423" s="49">
        <v>391</v>
      </c>
      <c r="I423" s="49">
        <v>352</v>
      </c>
      <c r="J423" s="292">
        <v>0.253</v>
      </c>
      <c r="K423" s="292">
        <v>0.318</v>
      </c>
      <c r="L423" s="292">
        <v>0.41499999999999998</v>
      </c>
      <c r="M423" s="292">
        <v>0.73299999999999998</v>
      </c>
      <c r="N423" s="49">
        <v>39</v>
      </c>
      <c r="O423" s="49">
        <v>89</v>
      </c>
      <c r="P423" s="49">
        <v>14</v>
      </c>
      <c r="Q423" s="49">
        <v>2</v>
      </c>
      <c r="R423" s="49">
        <v>13</v>
      </c>
      <c r="S423" s="49">
        <v>49</v>
      </c>
      <c r="T423" s="49">
        <v>1</v>
      </c>
      <c r="U423" s="49">
        <v>0</v>
      </c>
      <c r="V423" s="49">
        <v>26</v>
      </c>
      <c r="W423" s="49">
        <v>89</v>
      </c>
      <c r="X423" s="49">
        <v>92</v>
      </c>
      <c r="Y423" s="49">
        <v>146</v>
      </c>
      <c r="Z423" s="49">
        <v>8</v>
      </c>
      <c r="AA423" s="49">
        <v>9</v>
      </c>
      <c r="AB423" s="49">
        <v>1</v>
      </c>
      <c r="AC423" s="49">
        <v>3</v>
      </c>
      <c r="AD423" s="49">
        <v>0</v>
      </c>
      <c r="AE423" s="293" t="s">
        <v>902</v>
      </c>
      <c r="AF423" s="294"/>
      <c r="AG423" s="49">
        <v>103</v>
      </c>
      <c r="AH423" s="49">
        <v>0</v>
      </c>
      <c r="AI423" s="49">
        <v>0</v>
      </c>
      <c r="AJ423" s="49">
        <v>0</v>
      </c>
      <c r="AK423" s="49">
        <v>0</v>
      </c>
      <c r="AL423" s="49">
        <v>0</v>
      </c>
      <c r="AM423" s="49">
        <v>0</v>
      </c>
      <c r="AN423" s="49">
        <v>0</v>
      </c>
      <c r="AO423" s="294"/>
      <c r="AP423" s="330">
        <v>104</v>
      </c>
      <c r="AQ423" s="331">
        <v>0.29799999999999999</v>
      </c>
      <c r="AR423" s="331">
        <v>0.371</v>
      </c>
      <c r="AS423" s="331">
        <v>0.55800000000000005</v>
      </c>
      <c r="AT423" s="331">
        <v>0.92800000000000005</v>
      </c>
      <c r="AU423" s="294"/>
      <c r="AV423" s="332">
        <v>248</v>
      </c>
      <c r="AW423" s="331">
        <v>0.23400000000000001</v>
      </c>
      <c r="AX423" s="331">
        <v>0.29599999999999999</v>
      </c>
      <c r="AY423" s="331">
        <v>0.35499999999999998</v>
      </c>
      <c r="AZ423" s="331">
        <v>0.65</v>
      </c>
    </row>
    <row r="424" spans="1:64" s="50" customFormat="1" ht="15.75" thickBot="1">
      <c r="A424" s="50" t="s">
        <v>258</v>
      </c>
      <c r="B424" s="50" t="s">
        <v>1679</v>
      </c>
      <c r="C424" s="49">
        <v>27</v>
      </c>
      <c r="D424" s="50" t="s">
        <v>40</v>
      </c>
      <c r="E424" s="50" t="s">
        <v>34</v>
      </c>
      <c r="F424" s="49" t="s">
        <v>10</v>
      </c>
      <c r="G424" s="49">
        <v>129</v>
      </c>
      <c r="H424" s="49">
        <v>499</v>
      </c>
      <c r="I424" s="49">
        <v>471</v>
      </c>
      <c r="J424" s="292">
        <v>0.26800000000000002</v>
      </c>
      <c r="K424" s="292">
        <v>0.29699999999999999</v>
      </c>
      <c r="L424" s="292">
        <v>0.495</v>
      </c>
      <c r="M424" s="292">
        <v>0.79200000000000004</v>
      </c>
      <c r="N424" s="49">
        <v>57</v>
      </c>
      <c r="O424" s="49">
        <v>126</v>
      </c>
      <c r="P424" s="49">
        <v>24</v>
      </c>
      <c r="Q424" s="49">
        <v>1</v>
      </c>
      <c r="R424" s="49">
        <v>27</v>
      </c>
      <c r="S424" s="49">
        <v>80</v>
      </c>
      <c r="T424" s="49">
        <v>1</v>
      </c>
      <c r="U424" s="49">
        <v>0</v>
      </c>
      <c r="V424" s="49">
        <v>17</v>
      </c>
      <c r="W424" s="49">
        <v>95</v>
      </c>
      <c r="X424" s="49">
        <v>105</v>
      </c>
      <c r="Y424" s="49">
        <v>233</v>
      </c>
      <c r="Z424" s="49">
        <v>23</v>
      </c>
      <c r="AA424" s="49">
        <v>5</v>
      </c>
      <c r="AB424" s="49">
        <v>0</v>
      </c>
      <c r="AC424" s="49">
        <v>5</v>
      </c>
      <c r="AD424" s="49">
        <v>3</v>
      </c>
      <c r="AE424" s="293" t="s">
        <v>1680</v>
      </c>
      <c r="AF424" s="294"/>
      <c r="AG424" s="49">
        <v>115</v>
      </c>
      <c r="AH424" s="49">
        <v>0</v>
      </c>
      <c r="AI424" s="49">
        <v>0</v>
      </c>
      <c r="AJ424" s="49">
        <v>0</v>
      </c>
      <c r="AK424" s="49">
        <v>0</v>
      </c>
      <c r="AL424" s="49">
        <v>0</v>
      </c>
      <c r="AM424" s="49">
        <v>0</v>
      </c>
      <c r="AN424" s="49">
        <v>0</v>
      </c>
      <c r="AO424" s="294"/>
      <c r="AP424" s="330">
        <v>136</v>
      </c>
      <c r="AQ424" s="331">
        <v>0.25700000000000001</v>
      </c>
      <c r="AR424" s="331">
        <v>0.28799999999999998</v>
      </c>
      <c r="AS424" s="331">
        <v>0.5</v>
      </c>
      <c r="AT424" s="331">
        <v>0.78800000000000003</v>
      </c>
      <c r="AU424" s="294"/>
      <c r="AV424" s="332">
        <v>335</v>
      </c>
      <c r="AW424" s="331">
        <v>0.27200000000000002</v>
      </c>
      <c r="AX424" s="331">
        <v>0.30099999999999999</v>
      </c>
      <c r="AY424" s="331">
        <v>0.49299999999999999</v>
      </c>
      <c r="AZ424" s="331">
        <v>0.79400000000000004</v>
      </c>
    </row>
    <row r="425" spans="1:64" s="50" customFormat="1" ht="15.75" thickBot="1">
      <c r="A425" s="50" t="s">
        <v>208</v>
      </c>
      <c r="B425" s="50" t="s">
        <v>1681</v>
      </c>
      <c r="C425" s="49">
        <v>30</v>
      </c>
      <c r="D425" s="50" t="s">
        <v>119</v>
      </c>
      <c r="E425" s="50" t="s">
        <v>34</v>
      </c>
      <c r="F425" s="49" t="s">
        <v>35</v>
      </c>
      <c r="G425" s="49">
        <v>134</v>
      </c>
      <c r="H425" s="49">
        <v>540</v>
      </c>
      <c r="I425" s="49">
        <v>477</v>
      </c>
      <c r="J425" s="292">
        <v>0.314</v>
      </c>
      <c r="K425" s="292">
        <v>0.36299999999999999</v>
      </c>
      <c r="L425" s="292">
        <v>0.48399999999999999</v>
      </c>
      <c r="M425" s="292">
        <v>0.84699999999999998</v>
      </c>
      <c r="N425" s="49">
        <v>77</v>
      </c>
      <c r="O425" s="49">
        <v>150</v>
      </c>
      <c r="P425" s="49">
        <v>34</v>
      </c>
      <c r="Q425" s="49">
        <v>4</v>
      </c>
      <c r="R425" s="49">
        <v>13</v>
      </c>
      <c r="S425" s="49">
        <v>82</v>
      </c>
      <c r="T425" s="49">
        <v>7</v>
      </c>
      <c r="U425" s="49">
        <v>3</v>
      </c>
      <c r="V425" s="49">
        <v>43</v>
      </c>
      <c r="W425" s="49">
        <v>72</v>
      </c>
      <c r="X425" s="49">
        <v>134</v>
      </c>
      <c r="Y425" s="49">
        <v>231</v>
      </c>
      <c r="Z425" s="49">
        <v>9</v>
      </c>
      <c r="AA425" s="49">
        <v>0</v>
      </c>
      <c r="AB425" s="49">
        <v>1</v>
      </c>
      <c r="AC425" s="49">
        <v>12</v>
      </c>
      <c r="AD425" s="49">
        <v>1</v>
      </c>
      <c r="AE425" s="293" t="s">
        <v>1682</v>
      </c>
      <c r="AF425" s="294"/>
      <c r="AG425" s="49">
        <v>0</v>
      </c>
      <c r="AH425" s="49">
        <v>1</v>
      </c>
      <c r="AI425" s="49">
        <v>0</v>
      </c>
      <c r="AJ425" s="49">
        <v>0</v>
      </c>
      <c r="AK425" s="49">
        <v>0</v>
      </c>
      <c r="AL425" s="49">
        <v>48</v>
      </c>
      <c r="AM425" s="49">
        <v>11</v>
      </c>
      <c r="AN425" s="49">
        <v>102</v>
      </c>
      <c r="AO425" s="294"/>
      <c r="AP425" s="330">
        <v>92</v>
      </c>
      <c r="AQ425" s="331">
        <v>0.315</v>
      </c>
      <c r="AR425" s="331">
        <v>0.36</v>
      </c>
      <c r="AS425" s="331">
        <v>0.40200000000000002</v>
      </c>
      <c r="AT425" s="331">
        <v>0.76200000000000001</v>
      </c>
      <c r="AU425" s="294"/>
      <c r="AV425" s="337">
        <v>385</v>
      </c>
      <c r="AW425" s="338">
        <v>0.314</v>
      </c>
      <c r="AX425" s="338">
        <v>0.36299999999999999</v>
      </c>
      <c r="AY425" s="338">
        <v>0.504</v>
      </c>
      <c r="AZ425" s="338">
        <v>0.86699999999999999</v>
      </c>
    </row>
    <row r="426" spans="1:64" s="50" customFormat="1" ht="15.75" thickBot="1">
      <c r="A426" s="50" t="s">
        <v>737</v>
      </c>
      <c r="B426" s="50" t="s">
        <v>1683</v>
      </c>
      <c r="C426" s="49">
        <v>23</v>
      </c>
      <c r="D426" s="50" t="s">
        <v>97</v>
      </c>
      <c r="E426" s="50" t="s">
        <v>43</v>
      </c>
      <c r="F426" s="49" t="s">
        <v>10</v>
      </c>
      <c r="G426" s="49">
        <v>110</v>
      </c>
      <c r="H426" s="49">
        <v>385</v>
      </c>
      <c r="I426" s="49">
        <v>352</v>
      </c>
      <c r="J426" s="292">
        <v>0.23899999999999999</v>
      </c>
      <c r="K426" s="292">
        <v>0.30399999999999999</v>
      </c>
      <c r="L426" s="292">
        <v>0.41799999999999998</v>
      </c>
      <c r="M426" s="292">
        <v>0.72199999999999998</v>
      </c>
      <c r="N426" s="49">
        <v>52</v>
      </c>
      <c r="O426" s="49">
        <v>84</v>
      </c>
      <c r="P426" s="49">
        <v>21</v>
      </c>
      <c r="Q426" s="49">
        <v>3</v>
      </c>
      <c r="R426" s="49">
        <v>12</v>
      </c>
      <c r="S426" s="49">
        <v>43</v>
      </c>
      <c r="T426" s="49">
        <v>2</v>
      </c>
      <c r="U426" s="49">
        <v>1</v>
      </c>
      <c r="V426" s="49">
        <v>29</v>
      </c>
      <c r="W426" s="49">
        <v>91</v>
      </c>
      <c r="X426" s="49">
        <v>85</v>
      </c>
      <c r="Y426" s="49">
        <v>147</v>
      </c>
      <c r="Z426" s="49">
        <v>5</v>
      </c>
      <c r="AA426" s="49">
        <v>4</v>
      </c>
      <c r="AB426" s="49">
        <v>0</v>
      </c>
      <c r="AC426" s="49">
        <v>0</v>
      </c>
      <c r="AD426" s="49">
        <v>5</v>
      </c>
      <c r="AE426" s="293" t="s">
        <v>938</v>
      </c>
      <c r="AF426" s="294"/>
      <c r="AG426" s="49">
        <v>0</v>
      </c>
      <c r="AH426" s="49">
        <v>0</v>
      </c>
      <c r="AI426" s="49">
        <v>0</v>
      </c>
      <c r="AJ426" s="49">
        <v>0</v>
      </c>
      <c r="AK426" s="49">
        <v>101</v>
      </c>
      <c r="AL426" s="49">
        <v>0</v>
      </c>
      <c r="AM426" s="49">
        <v>0</v>
      </c>
      <c r="AN426" s="49">
        <v>0</v>
      </c>
      <c r="AO426" s="294"/>
      <c r="AP426" s="330">
        <v>87</v>
      </c>
      <c r="AQ426" s="331">
        <v>0.26400000000000001</v>
      </c>
      <c r="AR426" s="331">
        <v>0.373</v>
      </c>
      <c r="AS426" s="331">
        <v>0.44800000000000001</v>
      </c>
      <c r="AT426" s="331">
        <v>0.82099999999999995</v>
      </c>
      <c r="AU426" s="294"/>
      <c r="AV426" s="332">
        <v>265</v>
      </c>
      <c r="AW426" s="331">
        <v>0.23</v>
      </c>
      <c r="AX426" s="331">
        <v>0.27900000000000003</v>
      </c>
      <c r="AY426" s="331">
        <v>0.40799999999999997</v>
      </c>
      <c r="AZ426" s="331">
        <v>0.68700000000000006</v>
      </c>
    </row>
    <row r="427" spans="1:64" s="50" customFormat="1" ht="15.75" thickBot="1">
      <c r="A427" s="50" t="s">
        <v>660</v>
      </c>
      <c r="B427" s="50" t="s">
        <v>1684</v>
      </c>
      <c r="C427" s="49">
        <v>26</v>
      </c>
      <c r="D427" s="50" t="s">
        <v>33</v>
      </c>
      <c r="E427" s="50" t="s">
        <v>34</v>
      </c>
      <c r="F427" s="49" t="s">
        <v>37</v>
      </c>
      <c r="G427" s="49">
        <v>78</v>
      </c>
      <c r="H427" s="49">
        <v>264</v>
      </c>
      <c r="I427" s="49">
        <v>241</v>
      </c>
      <c r="J427" s="292">
        <v>0.253</v>
      </c>
      <c r="K427" s="292">
        <v>0.314</v>
      </c>
      <c r="L427" s="292">
        <v>0.44400000000000001</v>
      </c>
      <c r="M427" s="292">
        <v>0.75800000000000001</v>
      </c>
      <c r="N427" s="49">
        <v>33</v>
      </c>
      <c r="O427" s="49">
        <v>61</v>
      </c>
      <c r="P427" s="49">
        <v>13</v>
      </c>
      <c r="Q427" s="49">
        <v>0</v>
      </c>
      <c r="R427" s="49">
        <v>11</v>
      </c>
      <c r="S427" s="49">
        <v>41</v>
      </c>
      <c r="T427" s="49">
        <v>0</v>
      </c>
      <c r="U427" s="49">
        <v>0</v>
      </c>
      <c r="V427" s="49">
        <v>20</v>
      </c>
      <c r="W427" s="49">
        <v>77</v>
      </c>
      <c r="X427" s="49">
        <v>101</v>
      </c>
      <c r="Y427" s="49">
        <v>107</v>
      </c>
      <c r="Z427" s="49">
        <v>10</v>
      </c>
      <c r="AA427" s="49">
        <v>2</v>
      </c>
      <c r="AB427" s="49">
        <v>0</v>
      </c>
      <c r="AC427" s="49">
        <v>1</v>
      </c>
      <c r="AD427" s="49">
        <v>1</v>
      </c>
      <c r="AE427" s="293" t="s">
        <v>894</v>
      </c>
      <c r="AF427" s="294"/>
      <c r="AG427" s="49">
        <v>0</v>
      </c>
      <c r="AH427" s="49">
        <v>40</v>
      </c>
      <c r="AI427" s="49">
        <v>0</v>
      </c>
      <c r="AJ427" s="49">
        <v>0</v>
      </c>
      <c r="AK427" s="49">
        <v>0</v>
      </c>
      <c r="AL427" s="49">
        <v>0</v>
      </c>
      <c r="AM427" s="49">
        <v>0</v>
      </c>
      <c r="AN427" s="49">
        <v>0</v>
      </c>
      <c r="AO427" s="294"/>
      <c r="AP427" s="330">
        <v>65</v>
      </c>
      <c r="AQ427" s="331">
        <v>0.185</v>
      </c>
      <c r="AR427" s="331">
        <v>0.28899999999999998</v>
      </c>
      <c r="AS427" s="331">
        <v>0.308</v>
      </c>
      <c r="AT427" s="331">
        <v>0.59699999999999998</v>
      </c>
      <c r="AU427" s="294"/>
      <c r="AV427" s="332">
        <v>176</v>
      </c>
      <c r="AW427" s="331">
        <v>0.27800000000000002</v>
      </c>
      <c r="AX427" s="331">
        <v>0.32400000000000001</v>
      </c>
      <c r="AY427" s="331">
        <v>0.49399999999999999</v>
      </c>
      <c r="AZ427" s="331">
        <v>0.81899999999999995</v>
      </c>
    </row>
    <row r="428" spans="1:64" s="50" customFormat="1" ht="15.75" thickBot="1">
      <c r="A428" s="50" t="s">
        <v>259</v>
      </c>
      <c r="B428" s="50" t="s">
        <v>1685</v>
      </c>
      <c r="C428" s="49">
        <v>25</v>
      </c>
      <c r="D428" s="50" t="s">
        <v>129</v>
      </c>
      <c r="E428" s="50" t="s">
        <v>43</v>
      </c>
      <c r="F428" s="49" t="s">
        <v>35</v>
      </c>
      <c r="G428" s="49">
        <v>156</v>
      </c>
      <c r="H428" s="49">
        <v>695</v>
      </c>
      <c r="I428" s="49">
        <v>602</v>
      </c>
      <c r="J428" s="292">
        <v>0.28199999999999997</v>
      </c>
      <c r="K428" s="292">
        <v>0.36899999999999999</v>
      </c>
      <c r="L428" s="292">
        <v>0.439</v>
      </c>
      <c r="M428" s="292">
        <v>0.80700000000000005</v>
      </c>
      <c r="N428" s="49">
        <v>100</v>
      </c>
      <c r="O428" s="49">
        <v>170</v>
      </c>
      <c r="P428" s="49">
        <v>36</v>
      </c>
      <c r="Q428" s="49">
        <v>2</v>
      </c>
      <c r="R428" s="49">
        <v>18</v>
      </c>
      <c r="S428" s="49">
        <v>81</v>
      </c>
      <c r="T428" s="49">
        <v>16</v>
      </c>
      <c r="U428" s="49">
        <v>2</v>
      </c>
      <c r="V428" s="49">
        <v>80</v>
      </c>
      <c r="W428" s="49">
        <v>137</v>
      </c>
      <c r="X428" s="49">
        <v>117</v>
      </c>
      <c r="Y428" s="49">
        <v>264</v>
      </c>
      <c r="Z428" s="49">
        <v>13</v>
      </c>
      <c r="AA428" s="49">
        <v>6</v>
      </c>
      <c r="AB428" s="49">
        <v>0</v>
      </c>
      <c r="AC428" s="49">
        <v>6</v>
      </c>
      <c r="AD428" s="49">
        <v>4</v>
      </c>
      <c r="AE428" s="293" t="s">
        <v>897</v>
      </c>
      <c r="AF428" s="294"/>
      <c r="AG428" s="49">
        <v>0</v>
      </c>
      <c r="AH428" s="49">
        <v>0</v>
      </c>
      <c r="AI428" s="49">
        <v>0</v>
      </c>
      <c r="AJ428" s="49">
        <v>0</v>
      </c>
      <c r="AK428" s="49">
        <v>0</v>
      </c>
      <c r="AL428" s="49">
        <v>0</v>
      </c>
      <c r="AM428" s="49">
        <v>155</v>
      </c>
      <c r="AN428" s="49">
        <v>0</v>
      </c>
      <c r="AO428" s="294"/>
      <c r="AP428" s="330">
        <v>158</v>
      </c>
      <c r="AQ428" s="331">
        <v>0.26600000000000001</v>
      </c>
      <c r="AR428" s="331">
        <v>0.32900000000000001</v>
      </c>
      <c r="AS428" s="331">
        <v>0.39200000000000002</v>
      </c>
      <c r="AT428" s="331">
        <v>0.72199999999999998</v>
      </c>
      <c r="AU428" s="294"/>
      <c r="AV428" s="332">
        <v>444</v>
      </c>
      <c r="AW428" s="331">
        <v>0.28799999999999998</v>
      </c>
      <c r="AX428" s="331">
        <v>0.38200000000000001</v>
      </c>
      <c r="AY428" s="331">
        <v>0.45500000000000002</v>
      </c>
      <c r="AZ428" s="331">
        <v>0.83699999999999997</v>
      </c>
    </row>
    <row r="429" spans="1:64" s="50" customFormat="1" ht="15.75" thickBot="1">
      <c r="A429" s="50" t="s">
        <v>260</v>
      </c>
      <c r="B429" s="50" t="s">
        <v>1686</v>
      </c>
      <c r="C429" s="49">
        <v>33</v>
      </c>
      <c r="D429" s="50" t="s">
        <v>55</v>
      </c>
      <c r="E429" s="50" t="s">
        <v>34</v>
      </c>
      <c r="F429" s="49" t="s">
        <v>10</v>
      </c>
      <c r="G429" s="49">
        <v>90</v>
      </c>
      <c r="H429" s="49">
        <v>276</v>
      </c>
      <c r="I429" s="49">
        <v>243</v>
      </c>
      <c r="J429" s="292">
        <v>0.23499999999999999</v>
      </c>
      <c r="K429" s="292">
        <v>0.32200000000000001</v>
      </c>
      <c r="L429" s="292">
        <v>0.38700000000000001</v>
      </c>
      <c r="M429" s="292">
        <v>0.70899999999999996</v>
      </c>
      <c r="N429" s="49">
        <v>30</v>
      </c>
      <c r="O429" s="49">
        <v>57</v>
      </c>
      <c r="P429" s="49">
        <v>12</v>
      </c>
      <c r="Q429" s="49">
        <v>2</v>
      </c>
      <c r="R429" s="49">
        <v>7</v>
      </c>
      <c r="S429" s="49">
        <v>25</v>
      </c>
      <c r="T429" s="49">
        <v>3</v>
      </c>
      <c r="U429" s="49">
        <v>2</v>
      </c>
      <c r="V429" s="49">
        <v>30</v>
      </c>
      <c r="W429" s="49">
        <v>55</v>
      </c>
      <c r="X429" s="49">
        <v>86</v>
      </c>
      <c r="Y429" s="49">
        <v>94</v>
      </c>
      <c r="Z429" s="49">
        <v>4</v>
      </c>
      <c r="AA429" s="49">
        <v>2</v>
      </c>
      <c r="AB429" s="49">
        <v>0</v>
      </c>
      <c r="AC429" s="49">
        <v>1</v>
      </c>
      <c r="AD429" s="49">
        <v>0</v>
      </c>
      <c r="AE429" s="293" t="s">
        <v>941</v>
      </c>
      <c r="AF429" s="294"/>
      <c r="AG429" s="49">
        <v>0</v>
      </c>
      <c r="AH429" s="49">
        <v>0</v>
      </c>
      <c r="AI429" s="49">
        <v>0</v>
      </c>
      <c r="AJ429" s="49">
        <v>0</v>
      </c>
      <c r="AK429" s="49">
        <v>0</v>
      </c>
      <c r="AL429" s="49">
        <v>39</v>
      </c>
      <c r="AM429" s="49">
        <v>0</v>
      </c>
      <c r="AN429" s="49">
        <v>8</v>
      </c>
      <c r="AO429" s="294"/>
      <c r="AP429" s="330">
        <v>100</v>
      </c>
      <c r="AQ429" s="331">
        <v>0.2</v>
      </c>
      <c r="AR429" s="331">
        <v>0.31</v>
      </c>
      <c r="AS429" s="331">
        <v>0.28000000000000003</v>
      </c>
      <c r="AT429" s="331">
        <v>0.59</v>
      </c>
      <c r="AU429" s="294"/>
      <c r="AV429" s="332">
        <v>143</v>
      </c>
      <c r="AW429" s="331">
        <v>0.25900000000000001</v>
      </c>
      <c r="AX429" s="331">
        <v>0.33100000000000002</v>
      </c>
      <c r="AY429" s="331">
        <v>0.46200000000000002</v>
      </c>
      <c r="AZ429" s="331">
        <v>0.79300000000000004</v>
      </c>
    </row>
    <row r="430" spans="1:64" ht="15" customHeight="1">
      <c r="A430" s="102"/>
      <c r="B430" s="135"/>
      <c r="C430" s="135"/>
      <c r="D430" s="135"/>
      <c r="E430" s="135"/>
      <c r="F430" s="135"/>
      <c r="G430" s="135"/>
      <c r="H430" s="135"/>
      <c r="I430" s="104"/>
      <c r="J430" s="104"/>
      <c r="K430" s="104"/>
      <c r="L430" s="104"/>
      <c r="M430" s="135"/>
      <c r="N430" s="135"/>
      <c r="O430" s="135"/>
      <c r="P430" s="135"/>
      <c r="Q430" s="135"/>
      <c r="R430" s="135"/>
      <c r="S430" s="135"/>
      <c r="T430" s="135"/>
      <c r="U430" s="135"/>
      <c r="V430" s="135"/>
      <c r="W430" s="135"/>
      <c r="X430" s="135"/>
      <c r="Y430" s="135"/>
      <c r="Z430" s="135"/>
      <c r="AA430" s="135"/>
      <c r="AB430" s="135"/>
      <c r="AC430" s="135"/>
      <c r="AD430" s="135"/>
      <c r="AE430" s="135"/>
      <c r="AF430" s="135"/>
      <c r="AG430" s="135"/>
      <c r="AH430" s="135"/>
      <c r="AI430" s="135"/>
      <c r="AJ430" s="135"/>
      <c r="AK430" s="135"/>
      <c r="AL430" s="135"/>
      <c r="AM430" s="135"/>
      <c r="AN430" s="135"/>
      <c r="AO430" s="135"/>
      <c r="AP430" s="320"/>
      <c r="AQ430" s="320"/>
      <c r="AR430" s="320"/>
      <c r="AS430" s="320"/>
      <c r="AT430" s="334"/>
      <c r="AU430" s="334"/>
      <c r="AV430" s="334"/>
      <c r="AW430" s="334"/>
      <c r="AX430" s="320"/>
      <c r="AY430" s="334"/>
      <c r="AZ430" s="334"/>
      <c r="BA430" s="104"/>
      <c r="BB430" s="104"/>
    </row>
    <row r="431" spans="1:64" ht="15" customHeight="1">
      <c r="A431" s="130" t="s">
        <v>466</v>
      </c>
      <c r="B431" s="144"/>
      <c r="C431" s="144"/>
      <c r="D431" s="144"/>
      <c r="E431" s="171"/>
      <c r="F431" s="171"/>
      <c r="G431" s="171"/>
      <c r="H431" s="171"/>
      <c r="I431" s="171"/>
      <c r="J431" s="171"/>
      <c r="K431" s="171"/>
      <c r="L431" s="171"/>
      <c r="M431" s="171"/>
      <c r="N431" s="171"/>
      <c r="O431" s="171"/>
      <c r="P431" s="171"/>
      <c r="Q431" s="171"/>
      <c r="R431" s="171"/>
      <c r="S431" s="171"/>
      <c r="T431" s="171"/>
      <c r="U431" s="171"/>
      <c r="V431" s="171"/>
      <c r="W431" s="171"/>
      <c r="X431" s="171"/>
      <c r="Y431" s="171"/>
      <c r="Z431" s="171"/>
      <c r="AA431" s="171"/>
      <c r="AB431" s="171"/>
      <c r="AC431" s="171"/>
      <c r="AD431" s="170"/>
      <c r="AE431" s="170"/>
      <c r="AF431" s="171"/>
      <c r="AG431" s="171"/>
      <c r="AH431" s="171"/>
      <c r="AI431" s="171"/>
      <c r="AJ431" s="170"/>
      <c r="AK431" s="171"/>
      <c r="AL431" s="171"/>
      <c r="AM431" s="171"/>
      <c r="AN431" s="171"/>
      <c r="AO431" s="170"/>
      <c r="AP431" s="49"/>
      <c r="AQ431" s="49"/>
      <c r="AR431" s="49"/>
      <c r="AS431" s="84"/>
      <c r="AT431" s="84"/>
      <c r="AU431" s="49"/>
      <c r="AV431" s="49"/>
      <c r="AW431" s="84"/>
      <c r="AX431" s="84"/>
      <c r="AY431" s="49"/>
      <c r="AZ431" s="49"/>
      <c r="BA431" s="171"/>
      <c r="BC431" s="171"/>
      <c r="BD431" s="171"/>
      <c r="BE431" s="171"/>
      <c r="BF431" s="109"/>
      <c r="BG431" s="109"/>
      <c r="BH431" s="170"/>
      <c r="BI431" s="109"/>
      <c r="BJ431" s="109"/>
      <c r="BK431" s="107"/>
      <c r="BL431" s="107"/>
    </row>
    <row r="432" spans="1:64" s="50" customFormat="1" ht="15.75" thickBot="1">
      <c r="A432" s="50" t="s">
        <v>87</v>
      </c>
      <c r="B432" s="50" t="s">
        <v>1687</v>
      </c>
      <c r="C432" s="49">
        <v>31</v>
      </c>
      <c r="D432" s="50" t="s">
        <v>42</v>
      </c>
      <c r="E432" s="50" t="s">
        <v>43</v>
      </c>
      <c r="F432" s="49" t="s">
        <v>37</v>
      </c>
      <c r="G432" s="49">
        <v>135</v>
      </c>
      <c r="H432" s="49">
        <v>540</v>
      </c>
      <c r="I432" s="49">
        <v>479</v>
      </c>
      <c r="J432" s="292">
        <v>0.28000000000000003</v>
      </c>
      <c r="K432" s="292">
        <v>0.35099999999999998</v>
      </c>
      <c r="L432" s="292">
        <v>0.434</v>
      </c>
      <c r="M432" s="292">
        <v>0.78500000000000003</v>
      </c>
      <c r="N432" s="49">
        <v>66</v>
      </c>
      <c r="O432" s="49">
        <v>134</v>
      </c>
      <c r="P432" s="49">
        <v>32</v>
      </c>
      <c r="Q432" s="49">
        <v>0</v>
      </c>
      <c r="R432" s="49">
        <v>14</v>
      </c>
      <c r="S432" s="49">
        <v>59</v>
      </c>
      <c r="T432" s="49">
        <v>3</v>
      </c>
      <c r="U432" s="49">
        <v>2</v>
      </c>
      <c r="V432" s="49">
        <v>50</v>
      </c>
      <c r="W432" s="49">
        <v>83</v>
      </c>
      <c r="X432" s="49">
        <v>107</v>
      </c>
      <c r="Y432" s="49">
        <v>208</v>
      </c>
      <c r="Z432" s="49">
        <v>19</v>
      </c>
      <c r="AA432" s="49">
        <v>5</v>
      </c>
      <c r="AB432" s="49">
        <v>1</v>
      </c>
      <c r="AC432" s="49">
        <v>5</v>
      </c>
      <c r="AD432" s="49">
        <v>1</v>
      </c>
      <c r="AE432" s="293" t="s">
        <v>1688</v>
      </c>
      <c r="AF432" s="294"/>
      <c r="AG432" s="49">
        <v>0</v>
      </c>
      <c r="AH432" s="49">
        <v>0</v>
      </c>
      <c r="AI432" s="49">
        <v>32</v>
      </c>
      <c r="AJ432" s="49">
        <v>44</v>
      </c>
      <c r="AK432" s="49">
        <v>45</v>
      </c>
      <c r="AL432" s="49">
        <v>0</v>
      </c>
      <c r="AM432" s="49">
        <v>0</v>
      </c>
      <c r="AN432" s="49">
        <v>0</v>
      </c>
      <c r="AO432" s="294"/>
      <c r="AP432" s="330">
        <v>125</v>
      </c>
      <c r="AQ432" s="331">
        <v>0.39200000000000002</v>
      </c>
      <c r="AR432" s="331">
        <v>0.434</v>
      </c>
      <c r="AS432" s="331">
        <v>0.51200000000000001</v>
      </c>
      <c r="AT432" s="331">
        <v>0.94599999999999995</v>
      </c>
      <c r="AU432" s="294"/>
      <c r="AV432" s="332">
        <v>354</v>
      </c>
      <c r="AW432" s="331">
        <v>0.24</v>
      </c>
      <c r="AX432" s="331">
        <v>0.32300000000000001</v>
      </c>
      <c r="AY432" s="331">
        <v>0.40699999999999997</v>
      </c>
      <c r="AZ432" s="331">
        <v>0.72899999999999998</v>
      </c>
    </row>
    <row r="433" spans="1:70" s="50" customFormat="1" ht="15.75" thickBot="1">
      <c r="A433" s="50" t="s">
        <v>263</v>
      </c>
      <c r="B433" s="50" t="s">
        <v>1689</v>
      </c>
      <c r="C433" s="49">
        <v>31</v>
      </c>
      <c r="D433" s="50" t="s">
        <v>53</v>
      </c>
      <c r="E433" s="50" t="s">
        <v>34</v>
      </c>
      <c r="F433" s="49" t="s">
        <v>10</v>
      </c>
      <c r="G433" s="49">
        <v>147</v>
      </c>
      <c r="H433" s="49">
        <v>576</v>
      </c>
      <c r="I433" s="49">
        <v>474</v>
      </c>
      <c r="J433" s="292">
        <v>0.21299999999999999</v>
      </c>
      <c r="K433" s="292">
        <v>0.34399999999999997</v>
      </c>
      <c r="L433" s="292">
        <v>0.42799999999999999</v>
      </c>
      <c r="M433" s="292">
        <v>0.77200000000000002</v>
      </c>
      <c r="N433" s="49">
        <v>74</v>
      </c>
      <c r="O433" s="49">
        <v>101</v>
      </c>
      <c r="P433" s="49">
        <v>19</v>
      </c>
      <c r="Q433" s="49">
        <v>1</v>
      </c>
      <c r="R433" s="49">
        <v>27</v>
      </c>
      <c r="S433" s="49">
        <v>76</v>
      </c>
      <c r="T433" s="49">
        <v>4</v>
      </c>
      <c r="U433" s="49">
        <v>3</v>
      </c>
      <c r="V433" s="49">
        <v>83</v>
      </c>
      <c r="W433" s="49">
        <v>125</v>
      </c>
      <c r="X433" s="49">
        <v>105</v>
      </c>
      <c r="Y433" s="49">
        <v>203</v>
      </c>
      <c r="Z433" s="49">
        <v>10</v>
      </c>
      <c r="AA433" s="49">
        <v>14</v>
      </c>
      <c r="AB433" s="49">
        <v>0</v>
      </c>
      <c r="AC433" s="49">
        <v>5</v>
      </c>
      <c r="AD433" s="49">
        <v>2</v>
      </c>
      <c r="AE433" s="293" t="s">
        <v>1690</v>
      </c>
      <c r="AF433" s="294"/>
      <c r="AG433" s="49">
        <v>0</v>
      </c>
      <c r="AH433" s="49">
        <v>4</v>
      </c>
      <c r="AI433" s="49">
        <v>0</v>
      </c>
      <c r="AJ433" s="49">
        <v>133</v>
      </c>
      <c r="AK433" s="49">
        <v>0</v>
      </c>
      <c r="AL433" s="49">
        <v>0</v>
      </c>
      <c r="AM433" s="49">
        <v>0</v>
      </c>
      <c r="AN433" s="49">
        <v>0</v>
      </c>
      <c r="AO433" s="294"/>
      <c r="AP433" s="330">
        <v>116</v>
      </c>
      <c r="AQ433" s="331">
        <v>0.20699999999999999</v>
      </c>
      <c r="AR433" s="331">
        <v>0.33100000000000002</v>
      </c>
      <c r="AS433" s="331">
        <v>0.55200000000000005</v>
      </c>
      <c r="AT433" s="331">
        <v>0.88300000000000001</v>
      </c>
      <c r="AU433" s="294"/>
      <c r="AV433" s="332">
        <v>358</v>
      </c>
      <c r="AW433" s="331">
        <v>0.215</v>
      </c>
      <c r="AX433" s="331">
        <v>0.34799999999999998</v>
      </c>
      <c r="AY433" s="331">
        <v>0.38800000000000001</v>
      </c>
      <c r="AZ433" s="331">
        <v>0.73599999999999999</v>
      </c>
    </row>
    <row r="434" spans="1:70" s="50" customFormat="1" ht="15.75" thickBot="1">
      <c r="A434" s="50" t="s">
        <v>264</v>
      </c>
      <c r="B434" s="50" t="s">
        <v>1691</v>
      </c>
      <c r="C434" s="49">
        <v>31</v>
      </c>
      <c r="D434" s="50" t="s">
        <v>116</v>
      </c>
      <c r="E434" s="50" t="s">
        <v>43</v>
      </c>
      <c r="F434" s="49" t="s">
        <v>35</v>
      </c>
      <c r="G434" s="49">
        <v>136</v>
      </c>
      <c r="H434" s="49">
        <v>534</v>
      </c>
      <c r="I434" s="49">
        <v>470</v>
      </c>
      <c r="J434" s="292">
        <v>0.26200000000000001</v>
      </c>
      <c r="K434" s="292">
        <v>0.33900000000000002</v>
      </c>
      <c r="L434" s="292">
        <v>0.42299999999999999</v>
      </c>
      <c r="M434" s="292">
        <v>0.76200000000000001</v>
      </c>
      <c r="N434" s="49">
        <v>72</v>
      </c>
      <c r="O434" s="49">
        <v>123</v>
      </c>
      <c r="P434" s="49">
        <v>34</v>
      </c>
      <c r="Q434" s="49">
        <v>0</v>
      </c>
      <c r="R434" s="49">
        <v>14</v>
      </c>
      <c r="S434" s="49">
        <v>57</v>
      </c>
      <c r="T434" s="49">
        <v>3</v>
      </c>
      <c r="U434" s="49">
        <v>0</v>
      </c>
      <c r="V434" s="49">
        <v>56</v>
      </c>
      <c r="W434" s="49">
        <v>119</v>
      </c>
      <c r="X434" s="49">
        <v>87</v>
      </c>
      <c r="Y434" s="49">
        <v>199</v>
      </c>
      <c r="Z434" s="49">
        <v>9</v>
      </c>
      <c r="AA434" s="49">
        <v>2</v>
      </c>
      <c r="AB434" s="49">
        <v>0</v>
      </c>
      <c r="AC434" s="49">
        <v>6</v>
      </c>
      <c r="AD434" s="49">
        <v>3</v>
      </c>
      <c r="AE434" s="293" t="s">
        <v>924</v>
      </c>
      <c r="AF434" s="294"/>
      <c r="AG434" s="49">
        <v>0</v>
      </c>
      <c r="AH434" s="49">
        <v>0</v>
      </c>
      <c r="AI434" s="49">
        <v>0</v>
      </c>
      <c r="AJ434" s="49">
        <v>0</v>
      </c>
      <c r="AK434" s="49">
        <v>0</v>
      </c>
      <c r="AL434" s="49">
        <v>0</v>
      </c>
      <c r="AM434" s="49">
        <v>0</v>
      </c>
      <c r="AN434" s="49">
        <v>125</v>
      </c>
      <c r="AO434" s="294"/>
      <c r="AP434" s="330">
        <v>131</v>
      </c>
      <c r="AQ434" s="331">
        <v>0.20599999999999999</v>
      </c>
      <c r="AR434" s="331">
        <v>0.24099999999999999</v>
      </c>
      <c r="AS434" s="331">
        <v>0.32100000000000001</v>
      </c>
      <c r="AT434" s="331">
        <v>0.56100000000000005</v>
      </c>
      <c r="AU434" s="294"/>
      <c r="AV434" s="332">
        <v>339</v>
      </c>
      <c r="AW434" s="331">
        <v>0.28299999999999997</v>
      </c>
      <c r="AX434" s="331">
        <v>0.373</v>
      </c>
      <c r="AY434" s="331">
        <v>0.46300000000000002</v>
      </c>
      <c r="AZ434" s="331">
        <v>0.83599999999999997</v>
      </c>
    </row>
    <row r="435" spans="1:70" s="169" customFormat="1" ht="15" customHeight="1">
      <c r="A435" s="233" t="s">
        <v>773</v>
      </c>
      <c r="B435" s="234"/>
      <c r="C435" s="241"/>
      <c r="D435" s="234"/>
      <c r="E435" s="234"/>
      <c r="F435" s="241"/>
      <c r="G435" s="241"/>
      <c r="H435" s="241"/>
      <c r="I435" s="241"/>
      <c r="J435" s="241"/>
      <c r="K435" s="241"/>
      <c r="L435" s="241"/>
      <c r="M435" s="241"/>
      <c r="N435" s="241"/>
      <c r="O435" s="241"/>
      <c r="P435" s="241"/>
      <c r="Q435" s="241"/>
      <c r="R435" s="241"/>
      <c r="S435" s="167"/>
      <c r="T435" s="167"/>
      <c r="U435" s="167"/>
      <c r="V435" s="167"/>
      <c r="W435" s="236"/>
      <c r="X435" s="241"/>
      <c r="Y435" s="241"/>
      <c r="Z435" s="241"/>
      <c r="AA435" s="241"/>
      <c r="AB435" s="241"/>
      <c r="AC435" s="241"/>
      <c r="AD435" s="236"/>
      <c r="AE435" s="164"/>
      <c r="AF435" s="241"/>
      <c r="AG435" s="241"/>
      <c r="AH435" s="241"/>
      <c r="AI435" s="241"/>
      <c r="AJ435" s="164"/>
      <c r="AK435" s="241"/>
      <c r="AL435" s="241"/>
      <c r="AM435" s="241"/>
      <c r="AN435" s="241"/>
      <c r="AO435" s="240"/>
      <c r="AP435" s="327"/>
      <c r="AQ435" s="327"/>
      <c r="AR435" s="327"/>
      <c r="AS435" s="327"/>
      <c r="AT435" s="327"/>
      <c r="AU435" s="333"/>
      <c r="AV435" s="327"/>
      <c r="AW435" s="328"/>
      <c r="AX435" s="328"/>
      <c r="AY435" s="329"/>
      <c r="AZ435" s="329"/>
      <c r="BA435" s="167"/>
      <c r="BB435" s="284"/>
      <c r="BC435" s="167"/>
      <c r="BD435" s="167"/>
      <c r="BE435" s="167"/>
      <c r="BH435" s="165"/>
      <c r="BN435" s="165"/>
    </row>
    <row r="436" spans="1:70" s="50" customFormat="1" ht="15.75" thickBot="1">
      <c r="A436" s="50" t="s">
        <v>202</v>
      </c>
      <c r="B436" s="50" t="s">
        <v>1692</v>
      </c>
      <c r="C436" s="49">
        <v>27</v>
      </c>
      <c r="D436" s="50" t="s">
        <v>97</v>
      </c>
      <c r="E436" s="50" t="s">
        <v>43</v>
      </c>
      <c r="F436" s="49" t="s">
        <v>35</v>
      </c>
      <c r="G436" s="49">
        <v>126</v>
      </c>
      <c r="H436" s="49">
        <v>481</v>
      </c>
      <c r="I436" s="49">
        <v>432</v>
      </c>
      <c r="J436" s="292">
        <v>0.25900000000000001</v>
      </c>
      <c r="K436" s="292">
        <v>0.32600000000000001</v>
      </c>
      <c r="L436" s="292">
        <v>0.38900000000000001</v>
      </c>
      <c r="M436" s="292">
        <v>0.71499999999999997</v>
      </c>
      <c r="N436" s="49">
        <v>59</v>
      </c>
      <c r="O436" s="49">
        <v>112</v>
      </c>
      <c r="P436" s="49">
        <v>15</v>
      </c>
      <c r="Q436" s="49">
        <v>4</v>
      </c>
      <c r="R436" s="49">
        <v>11</v>
      </c>
      <c r="S436" s="49">
        <v>59</v>
      </c>
      <c r="T436" s="49">
        <v>4</v>
      </c>
      <c r="U436" s="49">
        <v>4</v>
      </c>
      <c r="V436" s="49">
        <v>41</v>
      </c>
      <c r="W436" s="49">
        <v>67</v>
      </c>
      <c r="X436" s="49">
        <v>85</v>
      </c>
      <c r="Y436" s="49">
        <v>168</v>
      </c>
      <c r="Z436" s="49">
        <v>8</v>
      </c>
      <c r="AA436" s="49">
        <v>3</v>
      </c>
      <c r="AB436" s="49">
        <v>2</v>
      </c>
      <c r="AC436" s="49">
        <v>2</v>
      </c>
      <c r="AD436" s="49">
        <v>1</v>
      </c>
      <c r="AE436" s="293" t="s">
        <v>900</v>
      </c>
      <c r="AF436" s="294"/>
      <c r="AG436" s="49">
        <v>0</v>
      </c>
      <c r="AH436" s="49">
        <v>0</v>
      </c>
      <c r="AI436" s="49">
        <v>0</v>
      </c>
      <c r="AJ436" s="49">
        <v>0</v>
      </c>
      <c r="AK436" s="49">
        <v>0</v>
      </c>
      <c r="AL436" s="49">
        <v>0</v>
      </c>
      <c r="AM436" s="49">
        <v>13</v>
      </c>
      <c r="AN436" s="49">
        <v>120</v>
      </c>
      <c r="AO436" s="294"/>
      <c r="AP436" s="330">
        <v>116</v>
      </c>
      <c r="AQ436" s="331">
        <v>0.26700000000000002</v>
      </c>
      <c r="AR436" s="331">
        <v>0.29199999999999998</v>
      </c>
      <c r="AS436" s="331">
        <v>0.371</v>
      </c>
      <c r="AT436" s="331">
        <v>0.66200000000000003</v>
      </c>
      <c r="AU436" s="294"/>
      <c r="AV436" s="332">
        <v>316</v>
      </c>
      <c r="AW436" s="331">
        <v>0.25600000000000001</v>
      </c>
      <c r="AX436" s="331">
        <v>0.33800000000000002</v>
      </c>
      <c r="AY436" s="331">
        <v>0.39600000000000002</v>
      </c>
      <c r="AZ436" s="331">
        <v>0.73399999999999999</v>
      </c>
    </row>
    <row r="437" spans="1:70" s="50" customFormat="1" ht="15.75" thickBot="1">
      <c r="A437" s="50" t="s">
        <v>265</v>
      </c>
      <c r="B437" s="50" t="s">
        <v>1693</v>
      </c>
      <c r="C437" s="49">
        <v>37</v>
      </c>
      <c r="D437" s="50" t="s">
        <v>137</v>
      </c>
      <c r="E437" s="50" t="s">
        <v>34</v>
      </c>
      <c r="F437" s="49" t="s">
        <v>10</v>
      </c>
      <c r="G437" s="49">
        <v>105</v>
      </c>
      <c r="H437" s="49">
        <v>427</v>
      </c>
      <c r="I437" s="49">
        <v>373</v>
      </c>
      <c r="J437" s="292">
        <v>0.23100000000000001</v>
      </c>
      <c r="K437" s="292">
        <v>0.316</v>
      </c>
      <c r="L437" s="292">
        <v>0.432</v>
      </c>
      <c r="M437" s="292">
        <v>0.748</v>
      </c>
      <c r="N437" s="49">
        <v>50</v>
      </c>
      <c r="O437" s="49">
        <v>86</v>
      </c>
      <c r="P437" s="49">
        <v>18</v>
      </c>
      <c r="Q437" s="49">
        <v>0</v>
      </c>
      <c r="R437" s="49">
        <v>19</v>
      </c>
      <c r="S437" s="49">
        <v>64</v>
      </c>
      <c r="T437" s="49">
        <v>1</v>
      </c>
      <c r="U437" s="49">
        <v>0</v>
      </c>
      <c r="V437" s="49">
        <v>46</v>
      </c>
      <c r="W437" s="49">
        <v>114</v>
      </c>
      <c r="X437" s="49">
        <v>95</v>
      </c>
      <c r="Y437" s="49">
        <v>161</v>
      </c>
      <c r="Z437" s="49">
        <v>14</v>
      </c>
      <c r="AA437" s="49">
        <v>3</v>
      </c>
      <c r="AB437" s="49">
        <v>0</v>
      </c>
      <c r="AC437" s="49">
        <v>5</v>
      </c>
      <c r="AD437" s="49">
        <v>0</v>
      </c>
      <c r="AE437" s="293" t="s">
        <v>1694</v>
      </c>
      <c r="AF437" s="294"/>
      <c r="AG437" s="49">
        <v>0</v>
      </c>
      <c r="AH437" s="49">
        <v>8</v>
      </c>
      <c r="AI437" s="49">
        <v>0</v>
      </c>
      <c r="AJ437" s="49">
        <v>0</v>
      </c>
      <c r="AK437" s="49">
        <v>0</v>
      </c>
      <c r="AL437" s="49">
        <v>0</v>
      </c>
      <c r="AM437" s="49">
        <v>0</v>
      </c>
      <c r="AN437" s="49">
        <v>0</v>
      </c>
      <c r="AO437" s="294"/>
      <c r="AP437" s="330">
        <v>86</v>
      </c>
      <c r="AQ437" s="331">
        <v>0.26700000000000002</v>
      </c>
      <c r="AR437" s="331">
        <v>0.36599999999999999</v>
      </c>
      <c r="AS437" s="331">
        <v>0.47699999999999998</v>
      </c>
      <c r="AT437" s="331">
        <v>0.84299999999999997</v>
      </c>
      <c r="AU437" s="294"/>
      <c r="AV437" s="332">
        <v>287</v>
      </c>
      <c r="AW437" s="331">
        <v>0.22</v>
      </c>
      <c r="AX437" s="331">
        <v>0.30099999999999999</v>
      </c>
      <c r="AY437" s="331">
        <v>0.41799999999999998</v>
      </c>
      <c r="AZ437" s="331">
        <v>0.71899999999999997</v>
      </c>
    </row>
    <row r="438" spans="1:70" ht="15" customHeight="1">
      <c r="A438" s="233" t="s">
        <v>266</v>
      </c>
      <c r="B438" s="234"/>
      <c r="C438" s="241"/>
      <c r="D438" s="234"/>
      <c r="E438" s="234"/>
      <c r="F438" s="241"/>
      <c r="G438" s="241"/>
      <c r="H438" s="241"/>
      <c r="I438" s="241"/>
      <c r="J438" s="241"/>
      <c r="K438" s="241"/>
      <c r="L438" s="241"/>
      <c r="M438" s="241"/>
      <c r="N438" s="241"/>
      <c r="O438" s="241"/>
      <c r="P438" s="241"/>
      <c r="Q438" s="241"/>
      <c r="R438" s="241"/>
      <c r="S438" s="167"/>
      <c r="T438" s="167"/>
      <c r="U438" s="167"/>
      <c r="V438" s="167"/>
      <c r="W438" s="236"/>
      <c r="X438" s="241"/>
      <c r="Y438" s="241"/>
      <c r="Z438" s="241"/>
      <c r="AA438" s="241"/>
      <c r="AB438" s="241"/>
      <c r="AC438" s="241"/>
      <c r="AD438" s="236"/>
      <c r="AE438" s="164"/>
      <c r="AF438" s="241"/>
      <c r="AG438" s="241"/>
      <c r="AH438" s="241"/>
      <c r="AI438" s="241"/>
      <c r="AJ438" s="164"/>
      <c r="AK438" s="241"/>
      <c r="AL438" s="241"/>
      <c r="AM438" s="241"/>
      <c r="AN438" s="241"/>
      <c r="AO438" s="240"/>
      <c r="AP438" s="327"/>
      <c r="AQ438" s="327"/>
      <c r="AR438" s="327"/>
      <c r="AS438" s="327"/>
      <c r="AT438" s="327"/>
      <c r="AU438" s="333"/>
      <c r="AV438" s="327"/>
      <c r="AW438" s="328"/>
      <c r="AX438" s="328"/>
      <c r="AY438" s="329"/>
      <c r="AZ438" s="329"/>
      <c r="BA438" s="167"/>
      <c r="BB438" s="284"/>
      <c r="BC438" s="167"/>
      <c r="BD438" s="167"/>
      <c r="BE438" s="167"/>
      <c r="BF438" s="169"/>
      <c r="BG438" s="169"/>
      <c r="BH438" s="165"/>
      <c r="BI438" s="169"/>
      <c r="BJ438" s="169"/>
      <c r="BK438" s="169"/>
      <c r="BL438" s="169"/>
      <c r="BM438" s="132"/>
      <c r="BO438" s="132"/>
      <c r="BP438" s="132"/>
      <c r="BQ438" s="132"/>
      <c r="BR438" s="132"/>
    </row>
    <row r="439" spans="1:70" s="169" customFormat="1" ht="15" customHeight="1">
      <c r="A439" s="233" t="s">
        <v>742</v>
      </c>
      <c r="B439" s="234"/>
      <c r="C439" s="241"/>
      <c r="D439" s="234"/>
      <c r="E439" s="234"/>
      <c r="F439" s="241"/>
      <c r="G439" s="241"/>
      <c r="H439" s="241"/>
      <c r="I439" s="241"/>
      <c r="J439" s="241"/>
      <c r="K439" s="241"/>
      <c r="L439" s="241"/>
      <c r="M439" s="241"/>
      <c r="N439" s="241"/>
      <c r="O439" s="241"/>
      <c r="P439" s="241"/>
      <c r="Q439" s="241"/>
      <c r="R439" s="241"/>
      <c r="S439" s="167"/>
      <c r="T439" s="167"/>
      <c r="U439" s="167"/>
      <c r="V439" s="167"/>
      <c r="W439" s="236"/>
      <c r="X439" s="241"/>
      <c r="Y439" s="241"/>
      <c r="Z439" s="241"/>
      <c r="AA439" s="241"/>
      <c r="AB439" s="241"/>
      <c r="AC439" s="241"/>
      <c r="AD439" s="236"/>
      <c r="AE439" s="164"/>
      <c r="AF439" s="241"/>
      <c r="AG439" s="241"/>
      <c r="AH439" s="241"/>
      <c r="AI439" s="241"/>
      <c r="AJ439" s="164"/>
      <c r="AK439" s="241"/>
      <c r="AL439" s="241"/>
      <c r="AM439" s="241"/>
      <c r="AN439" s="241"/>
      <c r="AO439" s="240"/>
      <c r="AP439" s="327"/>
      <c r="AQ439" s="327"/>
      <c r="AR439" s="327"/>
      <c r="AS439" s="327"/>
      <c r="AT439" s="327"/>
      <c r="AU439" s="333"/>
      <c r="AV439" s="327"/>
      <c r="AW439" s="328"/>
      <c r="AX439" s="328"/>
      <c r="AY439" s="329"/>
      <c r="AZ439" s="329"/>
      <c r="BA439" s="167"/>
      <c r="BB439" s="284"/>
      <c r="BC439" s="167"/>
      <c r="BD439" s="167"/>
      <c r="BE439" s="167"/>
      <c r="BH439" s="165"/>
      <c r="BN439" s="165"/>
    </row>
    <row r="440" spans="1:70" s="50" customFormat="1" ht="15.75" thickBot="1">
      <c r="A440" s="50" t="s">
        <v>1059</v>
      </c>
      <c r="B440" s="50" t="s">
        <v>1695</v>
      </c>
      <c r="C440" s="49">
        <v>26</v>
      </c>
      <c r="D440" s="50" t="s">
        <v>38</v>
      </c>
      <c r="E440" s="50" t="s">
        <v>34</v>
      </c>
      <c r="F440" s="49" t="s">
        <v>10</v>
      </c>
      <c r="G440" s="49">
        <v>45</v>
      </c>
      <c r="H440" s="49">
        <v>145</v>
      </c>
      <c r="I440" s="49">
        <v>127</v>
      </c>
      <c r="J440" s="292">
        <v>0.17299999999999999</v>
      </c>
      <c r="K440" s="292">
        <v>0.26900000000000002</v>
      </c>
      <c r="L440" s="292">
        <v>0.307</v>
      </c>
      <c r="M440" s="292">
        <v>0.57599999999999996</v>
      </c>
      <c r="N440" s="49">
        <v>10</v>
      </c>
      <c r="O440" s="49">
        <v>22</v>
      </c>
      <c r="P440" s="49">
        <v>5</v>
      </c>
      <c r="Q440" s="49">
        <v>0</v>
      </c>
      <c r="R440" s="49">
        <v>4</v>
      </c>
      <c r="S440" s="49">
        <v>14</v>
      </c>
      <c r="T440" s="49">
        <v>1</v>
      </c>
      <c r="U440" s="49">
        <v>0</v>
      </c>
      <c r="V440" s="49">
        <v>13</v>
      </c>
      <c r="W440" s="49">
        <v>34</v>
      </c>
      <c r="X440" s="49">
        <v>57</v>
      </c>
      <c r="Y440" s="49">
        <v>39</v>
      </c>
      <c r="Z440" s="49">
        <v>2</v>
      </c>
      <c r="AA440" s="49">
        <v>4</v>
      </c>
      <c r="AB440" s="49">
        <v>0</v>
      </c>
      <c r="AC440" s="49">
        <v>1</v>
      </c>
      <c r="AD440" s="49">
        <v>0</v>
      </c>
      <c r="AE440" s="293" t="s">
        <v>1696</v>
      </c>
      <c r="AF440" s="294"/>
      <c r="AG440" s="49">
        <v>0</v>
      </c>
      <c r="AH440" s="49">
        <v>28</v>
      </c>
      <c r="AI440" s="49">
        <v>0</v>
      </c>
      <c r="AJ440" s="49">
        <v>10</v>
      </c>
      <c r="AK440" s="49">
        <v>0</v>
      </c>
      <c r="AL440" s="49">
        <v>3</v>
      </c>
      <c r="AM440" s="49">
        <v>0</v>
      </c>
      <c r="AN440" s="49">
        <v>0</v>
      </c>
      <c r="AO440" s="294"/>
      <c r="AP440" s="330">
        <v>65</v>
      </c>
      <c r="AQ440" s="331">
        <v>0.185</v>
      </c>
      <c r="AR440" s="331">
        <v>0.28000000000000003</v>
      </c>
      <c r="AS440" s="331">
        <v>0.35399999999999998</v>
      </c>
      <c r="AT440" s="331">
        <v>0.63400000000000001</v>
      </c>
      <c r="AU440" s="294"/>
      <c r="AV440" s="332">
        <v>62</v>
      </c>
      <c r="AW440" s="331">
        <v>0.161</v>
      </c>
      <c r="AX440" s="331">
        <v>0.25700000000000001</v>
      </c>
      <c r="AY440" s="331">
        <v>0.25800000000000001</v>
      </c>
      <c r="AZ440" s="331">
        <v>0.51500000000000001</v>
      </c>
    </row>
    <row r="441" spans="1:70" s="50" customFormat="1" ht="15.75" thickBot="1">
      <c r="A441" s="50" t="s">
        <v>267</v>
      </c>
      <c r="B441" s="50" t="s">
        <v>1697</v>
      </c>
      <c r="C441" s="49">
        <v>33</v>
      </c>
      <c r="D441" s="50" t="s">
        <v>119</v>
      </c>
      <c r="E441" s="50" t="s">
        <v>34</v>
      </c>
      <c r="F441" s="49" t="s">
        <v>35</v>
      </c>
      <c r="G441" s="49">
        <v>97</v>
      </c>
      <c r="H441" s="49">
        <v>399</v>
      </c>
      <c r="I441" s="49">
        <v>349</v>
      </c>
      <c r="J441" s="292">
        <v>0.24099999999999999</v>
      </c>
      <c r="K441" s="292">
        <v>0.32300000000000001</v>
      </c>
      <c r="L441" s="292">
        <v>0.436</v>
      </c>
      <c r="M441" s="292">
        <v>0.75900000000000001</v>
      </c>
      <c r="N441" s="49">
        <v>47</v>
      </c>
      <c r="O441" s="49">
        <v>84</v>
      </c>
      <c r="P441" s="49">
        <v>12</v>
      </c>
      <c r="Q441" s="49">
        <v>1</v>
      </c>
      <c r="R441" s="49">
        <v>18</v>
      </c>
      <c r="S441" s="49">
        <v>62</v>
      </c>
      <c r="T441" s="49">
        <v>1</v>
      </c>
      <c r="U441" s="49">
        <v>0</v>
      </c>
      <c r="V441" s="49">
        <v>38</v>
      </c>
      <c r="W441" s="49">
        <v>58</v>
      </c>
      <c r="X441" s="49">
        <v>109</v>
      </c>
      <c r="Y441" s="49">
        <v>152</v>
      </c>
      <c r="Z441" s="49">
        <v>9</v>
      </c>
      <c r="AA441" s="49">
        <v>7</v>
      </c>
      <c r="AB441" s="49">
        <v>0</v>
      </c>
      <c r="AC441" s="49">
        <v>5</v>
      </c>
      <c r="AD441" s="49">
        <v>3</v>
      </c>
      <c r="AE441" s="293" t="s">
        <v>902</v>
      </c>
      <c r="AF441" s="294"/>
      <c r="AG441" s="49">
        <v>95</v>
      </c>
      <c r="AH441" s="49">
        <v>0</v>
      </c>
      <c r="AI441" s="49">
        <v>0</v>
      </c>
      <c r="AJ441" s="49">
        <v>0</v>
      </c>
      <c r="AK441" s="49">
        <v>0</v>
      </c>
      <c r="AL441" s="49">
        <v>0</v>
      </c>
      <c r="AM441" s="49">
        <v>0</v>
      </c>
      <c r="AN441" s="49">
        <v>0</v>
      </c>
      <c r="AO441" s="294"/>
      <c r="AP441" s="330">
        <v>97</v>
      </c>
      <c r="AQ441" s="331">
        <v>0.22700000000000001</v>
      </c>
      <c r="AR441" s="331">
        <v>0.32400000000000001</v>
      </c>
      <c r="AS441" s="331">
        <v>0.41199999999999998</v>
      </c>
      <c r="AT441" s="331">
        <v>0.73699999999999999</v>
      </c>
      <c r="AU441" s="294"/>
      <c r="AV441" s="337">
        <v>252</v>
      </c>
      <c r="AW441" s="338">
        <v>0.246</v>
      </c>
      <c r="AX441" s="338">
        <v>0.32300000000000001</v>
      </c>
      <c r="AY441" s="338">
        <v>0.44400000000000001</v>
      </c>
      <c r="AZ441" s="338">
        <v>0.76700000000000002</v>
      </c>
    </row>
    <row r="442" spans="1:70" ht="15" customHeight="1">
      <c r="A442" s="233" t="s">
        <v>268</v>
      </c>
      <c r="B442" s="234"/>
      <c r="C442" s="241"/>
      <c r="D442" s="234"/>
      <c r="E442" s="234"/>
      <c r="F442" s="241"/>
      <c r="G442" s="241"/>
      <c r="H442" s="241"/>
      <c r="I442" s="241"/>
      <c r="J442" s="241"/>
      <c r="K442" s="241"/>
      <c r="L442" s="241"/>
      <c r="M442" s="241"/>
      <c r="N442" s="241"/>
      <c r="O442" s="241"/>
      <c r="P442" s="241"/>
      <c r="Q442" s="241"/>
      <c r="R442" s="241"/>
      <c r="S442" s="167"/>
      <c r="T442" s="167"/>
      <c r="U442" s="167"/>
      <c r="V442" s="167"/>
      <c r="W442" s="236"/>
      <c r="X442" s="241"/>
      <c r="Y442" s="241"/>
      <c r="Z442" s="241"/>
      <c r="AA442" s="241"/>
      <c r="AB442" s="241"/>
      <c r="AC442" s="241"/>
      <c r="AD442" s="236"/>
      <c r="AE442" s="164"/>
      <c r="AF442" s="241"/>
      <c r="AG442" s="241"/>
      <c r="AH442" s="241"/>
      <c r="AI442" s="241"/>
      <c r="AJ442" s="164"/>
      <c r="AK442" s="241"/>
      <c r="AL442" s="241"/>
      <c r="AM442" s="241"/>
      <c r="AN442" s="241"/>
      <c r="AO442" s="240"/>
      <c r="AP442" s="327"/>
      <c r="AQ442" s="327"/>
      <c r="AR442" s="327"/>
      <c r="AS442" s="327"/>
      <c r="AT442" s="327"/>
      <c r="AU442" s="333"/>
      <c r="AV442" s="327"/>
      <c r="AW442" s="328"/>
      <c r="AX442" s="328"/>
      <c r="AY442" s="329"/>
      <c r="AZ442" s="329"/>
      <c r="BA442" s="167"/>
      <c r="BB442" s="284"/>
      <c r="BC442" s="167"/>
      <c r="BD442" s="167"/>
      <c r="BE442" s="167"/>
      <c r="BF442" s="169"/>
      <c r="BG442" s="169"/>
      <c r="BH442" s="165"/>
      <c r="BI442" s="169"/>
      <c r="BJ442" s="169"/>
      <c r="BK442" s="169"/>
      <c r="BL442" s="169"/>
      <c r="BM442" s="132"/>
      <c r="BO442" s="132"/>
      <c r="BP442" s="132"/>
      <c r="BQ442" s="132"/>
      <c r="BR442" s="132"/>
    </row>
    <row r="443" spans="1:70" s="50" customFormat="1" ht="15.75" thickBot="1">
      <c r="A443" s="50" t="s">
        <v>776</v>
      </c>
      <c r="B443" s="50" t="s">
        <v>1698</v>
      </c>
      <c r="C443" s="49">
        <v>29</v>
      </c>
      <c r="D443" s="50" t="s">
        <v>51</v>
      </c>
      <c r="E443" s="50" t="s">
        <v>43</v>
      </c>
      <c r="F443" s="49" t="s">
        <v>10</v>
      </c>
      <c r="G443" s="49">
        <v>128</v>
      </c>
      <c r="H443" s="49">
        <v>530</v>
      </c>
      <c r="I443" s="49">
        <v>444</v>
      </c>
      <c r="J443" s="292">
        <v>0.30599999999999999</v>
      </c>
      <c r="K443" s="292">
        <v>0.41099999999999998</v>
      </c>
      <c r="L443" s="292">
        <v>0.52</v>
      </c>
      <c r="M443" s="292">
        <v>0.93100000000000005</v>
      </c>
      <c r="N443" s="49">
        <v>95</v>
      </c>
      <c r="O443" s="49">
        <v>136</v>
      </c>
      <c r="P443" s="49">
        <v>22</v>
      </c>
      <c r="Q443" s="49">
        <v>2</v>
      </c>
      <c r="R443" s="49">
        <v>23</v>
      </c>
      <c r="S443" s="49">
        <v>73</v>
      </c>
      <c r="T443" s="49">
        <v>25</v>
      </c>
      <c r="U443" s="49">
        <v>7</v>
      </c>
      <c r="V443" s="49">
        <v>71</v>
      </c>
      <c r="W443" s="49">
        <v>117</v>
      </c>
      <c r="X443" s="49">
        <v>144</v>
      </c>
      <c r="Y443" s="49">
        <v>231</v>
      </c>
      <c r="Z443" s="49">
        <v>18</v>
      </c>
      <c r="AA443" s="49">
        <v>10</v>
      </c>
      <c r="AB443" s="49">
        <v>2</v>
      </c>
      <c r="AC443" s="49">
        <v>3</v>
      </c>
      <c r="AD443" s="49">
        <v>0</v>
      </c>
      <c r="AE443" s="293" t="s">
        <v>1258</v>
      </c>
      <c r="AF443" s="294"/>
      <c r="AG443" s="49">
        <v>0</v>
      </c>
      <c r="AH443" s="49">
        <v>0</v>
      </c>
      <c r="AI443" s="49">
        <v>0</v>
      </c>
      <c r="AJ443" s="49">
        <v>0</v>
      </c>
      <c r="AK443" s="49">
        <v>0</v>
      </c>
      <c r="AL443" s="49">
        <v>86</v>
      </c>
      <c r="AM443" s="49">
        <v>37</v>
      </c>
      <c r="AN443" s="49">
        <v>1</v>
      </c>
      <c r="AO443" s="294"/>
      <c r="AP443" s="330">
        <v>96</v>
      </c>
      <c r="AQ443" s="331">
        <v>0.29199999999999998</v>
      </c>
      <c r="AR443" s="331">
        <v>0.41199999999999998</v>
      </c>
      <c r="AS443" s="331">
        <v>0.55200000000000005</v>
      </c>
      <c r="AT443" s="331">
        <v>0.96399999999999997</v>
      </c>
      <c r="AU443" s="294"/>
      <c r="AV443" s="332">
        <v>348</v>
      </c>
      <c r="AW443" s="331">
        <v>0.31</v>
      </c>
      <c r="AX443" s="331">
        <v>0.41099999999999998</v>
      </c>
      <c r="AY443" s="331">
        <v>0.51100000000000001</v>
      </c>
      <c r="AZ443" s="331">
        <v>0.92200000000000004</v>
      </c>
    </row>
    <row r="444" spans="1:70" s="50" customFormat="1" ht="15.75" thickBot="1">
      <c r="A444" s="50" t="s">
        <v>269</v>
      </c>
      <c r="B444" s="50" t="s">
        <v>1699</v>
      </c>
      <c r="C444" s="49">
        <v>29</v>
      </c>
      <c r="D444" s="50" t="s">
        <v>38</v>
      </c>
      <c r="E444" s="50" t="s">
        <v>34</v>
      </c>
      <c r="F444" s="49" t="s">
        <v>35</v>
      </c>
      <c r="G444" s="49">
        <v>109</v>
      </c>
      <c r="H444" s="49">
        <v>308</v>
      </c>
      <c r="I444" s="49">
        <v>291</v>
      </c>
      <c r="J444" s="292">
        <v>0.27500000000000002</v>
      </c>
      <c r="K444" s="292">
        <v>0.308</v>
      </c>
      <c r="L444" s="292">
        <v>0.34399999999999997</v>
      </c>
      <c r="M444" s="292">
        <v>0.65200000000000002</v>
      </c>
      <c r="N444" s="49">
        <v>37</v>
      </c>
      <c r="O444" s="49">
        <v>80</v>
      </c>
      <c r="P444" s="49">
        <v>13</v>
      </c>
      <c r="Q444" s="49">
        <v>2</v>
      </c>
      <c r="R444" s="49">
        <v>1</v>
      </c>
      <c r="S444" s="49">
        <v>20</v>
      </c>
      <c r="T444" s="49">
        <v>21</v>
      </c>
      <c r="U444" s="49">
        <v>6</v>
      </c>
      <c r="V444" s="49">
        <v>15</v>
      </c>
      <c r="W444" s="49">
        <v>25</v>
      </c>
      <c r="X444" s="49">
        <v>78</v>
      </c>
      <c r="Y444" s="49">
        <v>100</v>
      </c>
      <c r="Z444" s="49">
        <v>7</v>
      </c>
      <c r="AA444" s="49">
        <v>0</v>
      </c>
      <c r="AB444" s="49">
        <v>0</v>
      </c>
      <c r="AC444" s="49">
        <v>2</v>
      </c>
      <c r="AD444" s="49">
        <v>0</v>
      </c>
      <c r="AE444" s="293" t="s">
        <v>1700</v>
      </c>
      <c r="AF444" s="294"/>
      <c r="AG444" s="49">
        <v>0</v>
      </c>
      <c r="AH444" s="49">
        <v>0</v>
      </c>
      <c r="AI444" s="49">
        <v>0</v>
      </c>
      <c r="AJ444" s="49">
        <v>0</v>
      </c>
      <c r="AK444" s="49">
        <v>0</v>
      </c>
      <c r="AL444" s="49">
        <v>78</v>
      </c>
      <c r="AM444" s="49">
        <v>6</v>
      </c>
      <c r="AN444" s="49">
        <v>0</v>
      </c>
      <c r="AO444" s="294"/>
      <c r="AP444" s="330">
        <v>49</v>
      </c>
      <c r="AQ444" s="331">
        <v>0.16300000000000001</v>
      </c>
      <c r="AR444" s="331">
        <v>0.17599999999999999</v>
      </c>
      <c r="AS444" s="331">
        <v>0.16300000000000001</v>
      </c>
      <c r="AT444" s="331">
        <v>0.34</v>
      </c>
      <c r="AU444" s="294"/>
      <c r="AV444" s="332">
        <v>242</v>
      </c>
      <c r="AW444" s="331">
        <v>0.29799999999999999</v>
      </c>
      <c r="AX444" s="331">
        <v>0.33500000000000002</v>
      </c>
      <c r="AY444" s="331">
        <v>0.38</v>
      </c>
      <c r="AZ444" s="331">
        <v>0.71499999999999997</v>
      </c>
    </row>
    <row r="445" spans="1:70" s="50" customFormat="1" ht="15.75" thickBot="1">
      <c r="A445" s="50" t="s">
        <v>725</v>
      </c>
      <c r="B445" s="50" t="s">
        <v>1701</v>
      </c>
      <c r="C445" s="49">
        <v>32</v>
      </c>
      <c r="D445" s="50" t="s">
        <v>53</v>
      </c>
      <c r="E445" s="50" t="s">
        <v>43</v>
      </c>
      <c r="F445" s="49" t="s">
        <v>10</v>
      </c>
      <c r="G445" s="49">
        <v>54</v>
      </c>
      <c r="H445" s="49">
        <v>153</v>
      </c>
      <c r="I445" s="49">
        <v>132</v>
      </c>
      <c r="J445" s="292">
        <v>0.16700000000000001</v>
      </c>
      <c r="K445" s="292">
        <v>0.27600000000000002</v>
      </c>
      <c r="L445" s="292">
        <v>0.29499999999999998</v>
      </c>
      <c r="M445" s="292">
        <v>0.57199999999999995</v>
      </c>
      <c r="N445" s="49">
        <v>18</v>
      </c>
      <c r="O445" s="49">
        <v>22</v>
      </c>
      <c r="P445" s="49">
        <v>2</v>
      </c>
      <c r="Q445" s="49">
        <v>0</v>
      </c>
      <c r="R445" s="49">
        <v>5</v>
      </c>
      <c r="S445" s="49">
        <v>8</v>
      </c>
      <c r="T445" s="49">
        <v>1</v>
      </c>
      <c r="U445" s="49">
        <v>0</v>
      </c>
      <c r="V445" s="49">
        <v>16</v>
      </c>
      <c r="W445" s="49">
        <v>57</v>
      </c>
      <c r="X445" s="49">
        <v>51</v>
      </c>
      <c r="Y445" s="49">
        <v>39</v>
      </c>
      <c r="Z445" s="49">
        <v>3</v>
      </c>
      <c r="AA445" s="49">
        <v>4</v>
      </c>
      <c r="AB445" s="49">
        <v>1</v>
      </c>
      <c r="AC445" s="49">
        <v>0</v>
      </c>
      <c r="AD445" s="49">
        <v>1</v>
      </c>
      <c r="AE445" s="293" t="s">
        <v>1702</v>
      </c>
      <c r="AF445" s="294"/>
      <c r="AG445" s="49">
        <v>0</v>
      </c>
      <c r="AH445" s="49">
        <v>2</v>
      </c>
      <c r="AI445" s="49">
        <v>12</v>
      </c>
      <c r="AJ445" s="49">
        <v>14</v>
      </c>
      <c r="AK445" s="49">
        <v>6</v>
      </c>
      <c r="AL445" s="49">
        <v>7</v>
      </c>
      <c r="AM445" s="49">
        <v>3</v>
      </c>
      <c r="AN445" s="49">
        <v>10</v>
      </c>
      <c r="AO445" s="294"/>
      <c r="AP445" s="330">
        <v>53</v>
      </c>
      <c r="AQ445" s="331">
        <v>0.22600000000000001</v>
      </c>
      <c r="AR445" s="331">
        <v>0.35899999999999999</v>
      </c>
      <c r="AS445" s="331">
        <v>0.41499999999999998</v>
      </c>
      <c r="AT445" s="331">
        <v>0.77400000000000002</v>
      </c>
      <c r="AU445" s="294"/>
      <c r="AV445" s="332">
        <v>79</v>
      </c>
      <c r="AW445" s="331">
        <v>0.127</v>
      </c>
      <c r="AX445" s="331">
        <v>0.216</v>
      </c>
      <c r="AY445" s="331">
        <v>0.215</v>
      </c>
      <c r="AZ445" s="331">
        <v>0.43099999999999999</v>
      </c>
    </row>
    <row r="446" spans="1:70" s="50" customFormat="1" ht="15.75" thickBot="1">
      <c r="A446" s="50" t="s">
        <v>643</v>
      </c>
      <c r="B446" s="50" t="s">
        <v>1703</v>
      </c>
      <c r="C446" s="49">
        <v>26</v>
      </c>
      <c r="D446" s="50" t="s">
        <v>53</v>
      </c>
      <c r="E446" s="50" t="s">
        <v>54</v>
      </c>
      <c r="F446" s="49" t="s">
        <v>37</v>
      </c>
      <c r="G446" s="49">
        <v>82</v>
      </c>
      <c r="H446" s="49">
        <v>178</v>
      </c>
      <c r="I446" s="49">
        <v>168</v>
      </c>
      <c r="J446" s="292">
        <v>0.20200000000000001</v>
      </c>
      <c r="K446" s="292">
        <v>0.24299999999999999</v>
      </c>
      <c r="L446" s="292">
        <v>0.35699999999999998</v>
      </c>
      <c r="M446" s="292">
        <v>0.6</v>
      </c>
      <c r="N446" s="49">
        <v>19</v>
      </c>
      <c r="O446" s="49">
        <v>34</v>
      </c>
      <c r="P446" s="49">
        <v>10</v>
      </c>
      <c r="Q446" s="49">
        <v>2</v>
      </c>
      <c r="R446" s="49">
        <v>4</v>
      </c>
      <c r="S446" s="49">
        <v>23</v>
      </c>
      <c r="T446" s="49">
        <v>7</v>
      </c>
      <c r="U446" s="49">
        <v>0</v>
      </c>
      <c r="V446" s="49">
        <v>8</v>
      </c>
      <c r="W446" s="49">
        <v>41</v>
      </c>
      <c r="X446" s="49">
        <v>56</v>
      </c>
      <c r="Y446" s="49">
        <v>60</v>
      </c>
      <c r="Z446" s="49">
        <v>3</v>
      </c>
      <c r="AA446" s="49">
        <v>1</v>
      </c>
      <c r="AB446" s="49">
        <v>1</v>
      </c>
      <c r="AC446" s="49">
        <v>0</v>
      </c>
      <c r="AD446" s="49">
        <v>1</v>
      </c>
      <c r="AE446" s="293" t="s">
        <v>1704</v>
      </c>
      <c r="AF446" s="294"/>
      <c r="AG446" s="49">
        <v>0</v>
      </c>
      <c r="AH446" s="49">
        <v>0</v>
      </c>
      <c r="AI446" s="49">
        <v>8</v>
      </c>
      <c r="AJ446" s="49">
        <v>5</v>
      </c>
      <c r="AK446" s="49">
        <v>0</v>
      </c>
      <c r="AL446" s="49">
        <v>38</v>
      </c>
      <c r="AM446" s="49">
        <v>3</v>
      </c>
      <c r="AN446" s="49">
        <v>9</v>
      </c>
      <c r="AO446" s="294"/>
      <c r="AP446" s="330">
        <v>39</v>
      </c>
      <c r="AQ446" s="331">
        <v>0.10299999999999999</v>
      </c>
      <c r="AR446" s="331">
        <v>0.186</v>
      </c>
      <c r="AS446" s="331">
        <v>0.23100000000000001</v>
      </c>
      <c r="AT446" s="331">
        <v>0.41699999999999998</v>
      </c>
      <c r="AU446" s="294"/>
      <c r="AV446" s="332">
        <v>129</v>
      </c>
      <c r="AW446" s="331">
        <v>0.23300000000000001</v>
      </c>
      <c r="AX446" s="331">
        <v>0.26100000000000001</v>
      </c>
      <c r="AY446" s="331">
        <v>0.39500000000000002</v>
      </c>
      <c r="AZ446" s="331">
        <v>0.65700000000000003</v>
      </c>
    </row>
    <row r="447" spans="1:70" s="50" customFormat="1" ht="15.75" thickBot="1">
      <c r="A447" s="50" t="s">
        <v>665</v>
      </c>
      <c r="B447" s="50" t="s">
        <v>1705</v>
      </c>
      <c r="C447" s="49">
        <v>25</v>
      </c>
      <c r="D447" s="50" t="s">
        <v>62</v>
      </c>
      <c r="E447" s="50" t="s">
        <v>34</v>
      </c>
      <c r="F447" s="49" t="s">
        <v>10</v>
      </c>
      <c r="G447" s="49">
        <v>160</v>
      </c>
      <c r="H447" s="49">
        <v>675</v>
      </c>
      <c r="I447" s="49">
        <v>622</v>
      </c>
      <c r="J447" s="292">
        <v>0.29299999999999998</v>
      </c>
      <c r="K447" s="292">
        <v>0.33800000000000002</v>
      </c>
      <c r="L447" s="292">
        <v>0.503</v>
      </c>
      <c r="M447" s="292">
        <v>0.84099999999999997</v>
      </c>
      <c r="N447" s="49">
        <v>92</v>
      </c>
      <c r="O447" s="49">
        <v>182</v>
      </c>
      <c r="P447" s="49">
        <v>35</v>
      </c>
      <c r="Q447" s="49">
        <v>0</v>
      </c>
      <c r="R447" s="49">
        <v>32</v>
      </c>
      <c r="S447" s="49">
        <v>105</v>
      </c>
      <c r="T447" s="49">
        <v>1</v>
      </c>
      <c r="U447" s="49">
        <v>0</v>
      </c>
      <c r="V447" s="49">
        <v>35</v>
      </c>
      <c r="W447" s="49">
        <v>142</v>
      </c>
      <c r="X447" s="49">
        <v>123</v>
      </c>
      <c r="Y447" s="49">
        <v>313</v>
      </c>
      <c r="Z447" s="49">
        <v>20</v>
      </c>
      <c r="AA447" s="49">
        <v>11</v>
      </c>
      <c r="AB447" s="49">
        <v>0</v>
      </c>
      <c r="AC447" s="49">
        <v>7</v>
      </c>
      <c r="AD447" s="49">
        <v>0</v>
      </c>
      <c r="AE447" s="293" t="s">
        <v>891</v>
      </c>
      <c r="AF447" s="294"/>
      <c r="AG447" s="49">
        <v>0</v>
      </c>
      <c r="AH447" s="49">
        <v>0</v>
      </c>
      <c r="AI447" s="49">
        <v>159</v>
      </c>
      <c r="AJ447" s="49">
        <v>0</v>
      </c>
      <c r="AK447" s="49">
        <v>5</v>
      </c>
      <c r="AL447" s="49">
        <v>0</v>
      </c>
      <c r="AM447" s="49">
        <v>0</v>
      </c>
      <c r="AN447" s="49">
        <v>0</v>
      </c>
      <c r="AO447" s="294"/>
      <c r="AP447" s="330">
        <v>150</v>
      </c>
      <c r="AQ447" s="331">
        <v>0.3</v>
      </c>
      <c r="AR447" s="331">
        <v>0.36099999999999999</v>
      </c>
      <c r="AS447" s="331">
        <v>0.59299999999999997</v>
      </c>
      <c r="AT447" s="331">
        <v>0.95499999999999996</v>
      </c>
      <c r="AU447" s="294"/>
      <c r="AV447" s="332">
        <v>472</v>
      </c>
      <c r="AW447" s="331">
        <v>0.28999999999999998</v>
      </c>
      <c r="AX447" s="331">
        <v>0.33</v>
      </c>
      <c r="AY447" s="331">
        <v>0.47499999999999998</v>
      </c>
      <c r="AZ447" s="331">
        <v>0.80500000000000005</v>
      </c>
    </row>
    <row r="448" spans="1:70" ht="15" customHeight="1">
      <c r="A448" s="102"/>
      <c r="B448" s="135"/>
      <c r="C448" s="135"/>
      <c r="D448" s="135"/>
      <c r="E448" s="135"/>
      <c r="F448" s="135"/>
      <c r="G448" s="135"/>
      <c r="H448" s="135"/>
      <c r="I448" s="104"/>
      <c r="J448" s="104"/>
      <c r="K448" s="104"/>
      <c r="L448" s="104"/>
      <c r="M448" s="135"/>
      <c r="N448" s="135"/>
      <c r="O448" s="135"/>
      <c r="P448" s="135"/>
      <c r="Q448" s="135"/>
      <c r="R448" s="135"/>
      <c r="S448" s="135"/>
      <c r="T448" s="135"/>
      <c r="U448" s="135"/>
      <c r="V448" s="135"/>
      <c r="W448" s="135"/>
      <c r="X448" s="135"/>
      <c r="Y448" s="135"/>
      <c r="Z448" s="135"/>
      <c r="AA448" s="135"/>
      <c r="AB448" s="135"/>
      <c r="AC448" s="135"/>
      <c r="AD448" s="135"/>
      <c r="AE448" s="135"/>
      <c r="AF448" s="135"/>
      <c r="AG448" s="135"/>
      <c r="AH448" s="135"/>
      <c r="AI448" s="135"/>
      <c r="AJ448" s="135"/>
      <c r="AK448" s="135"/>
      <c r="AL448" s="135"/>
      <c r="AM448" s="135"/>
      <c r="AN448" s="135"/>
      <c r="AO448" s="135"/>
      <c r="AP448" s="320"/>
      <c r="AQ448" s="320"/>
      <c r="AR448" s="320"/>
      <c r="AS448" s="320"/>
      <c r="AT448" s="334"/>
      <c r="AU448" s="334"/>
      <c r="AV448" s="334"/>
      <c r="AW448" s="334"/>
      <c r="AX448" s="320"/>
      <c r="AY448" s="334"/>
      <c r="AZ448" s="334"/>
      <c r="BA448" s="104"/>
      <c r="BB448" s="104"/>
    </row>
    <row r="449" spans="1:70" ht="15" customHeight="1">
      <c r="A449" s="131" t="s">
        <v>478</v>
      </c>
      <c r="B449" s="140"/>
      <c r="C449" s="140"/>
      <c r="D449" s="140"/>
      <c r="E449" s="171"/>
      <c r="F449" s="171"/>
      <c r="G449" s="171"/>
      <c r="H449" s="171"/>
      <c r="I449" s="171"/>
      <c r="J449" s="171"/>
      <c r="K449" s="171"/>
      <c r="L449" s="171"/>
      <c r="M449" s="171"/>
      <c r="N449" s="171"/>
      <c r="O449" s="171"/>
      <c r="P449" s="171"/>
      <c r="Q449" s="171"/>
      <c r="R449" s="171"/>
      <c r="S449" s="171"/>
      <c r="T449" s="171"/>
      <c r="U449" s="171"/>
      <c r="V449" s="171"/>
      <c r="W449" s="171"/>
      <c r="X449" s="171"/>
      <c r="Y449" s="171"/>
      <c r="Z449" s="171"/>
      <c r="AA449" s="171"/>
      <c r="AB449" s="171"/>
      <c r="AC449" s="171"/>
      <c r="AD449" s="170"/>
      <c r="AE449" s="170"/>
      <c r="AF449" s="171"/>
      <c r="AG449" s="171"/>
      <c r="AH449" s="171"/>
      <c r="AI449" s="171"/>
      <c r="AJ449" s="170"/>
      <c r="AK449" s="171"/>
      <c r="AL449" s="171"/>
      <c r="AM449" s="171"/>
      <c r="AN449" s="171"/>
      <c r="AO449" s="170"/>
      <c r="AP449" s="49"/>
      <c r="AQ449" s="49"/>
      <c r="AR449" s="49"/>
      <c r="AS449" s="49"/>
      <c r="AT449" s="84"/>
      <c r="AU449" s="49"/>
      <c r="AV449" s="49"/>
      <c r="AW449" s="84"/>
      <c r="AX449" s="84"/>
      <c r="AY449" s="49"/>
      <c r="AZ449" s="49"/>
      <c r="BA449" s="171"/>
      <c r="BC449" s="171"/>
      <c r="BD449" s="171"/>
      <c r="BE449" s="171"/>
      <c r="BF449" s="107"/>
      <c r="BG449" s="107"/>
      <c r="BH449" s="165"/>
      <c r="BI449" s="107"/>
      <c r="BJ449" s="107"/>
      <c r="BK449" s="107"/>
      <c r="BL449" s="107"/>
    </row>
    <row r="450" spans="1:70" s="50" customFormat="1" ht="15.75" thickBot="1">
      <c r="A450" s="50" t="s">
        <v>676</v>
      </c>
      <c r="B450" s="50" t="s">
        <v>1706</v>
      </c>
      <c r="C450" s="49">
        <v>25</v>
      </c>
      <c r="D450" s="50" t="s">
        <v>132</v>
      </c>
      <c r="E450" s="50" t="s">
        <v>43</v>
      </c>
      <c r="F450" s="49" t="s">
        <v>10</v>
      </c>
      <c r="G450" s="49">
        <v>8</v>
      </c>
      <c r="H450" s="49">
        <v>7</v>
      </c>
      <c r="I450" s="49">
        <v>7</v>
      </c>
      <c r="J450" s="292">
        <v>0.14299999999999999</v>
      </c>
      <c r="K450" s="292">
        <v>0.14299999999999999</v>
      </c>
      <c r="L450" s="292">
        <v>0.14299999999999999</v>
      </c>
      <c r="M450" s="292">
        <v>0.28599999999999998</v>
      </c>
      <c r="N450" s="49">
        <v>0</v>
      </c>
      <c r="O450" s="49">
        <v>1</v>
      </c>
      <c r="P450" s="49">
        <v>0</v>
      </c>
      <c r="Q450" s="49">
        <v>0</v>
      </c>
      <c r="R450" s="49">
        <v>0</v>
      </c>
      <c r="S450" s="49">
        <v>0</v>
      </c>
      <c r="T450" s="49">
        <v>0</v>
      </c>
      <c r="U450" s="49">
        <v>0</v>
      </c>
      <c r="V450" s="49">
        <v>0</v>
      </c>
      <c r="W450" s="49">
        <v>3</v>
      </c>
      <c r="X450" s="49">
        <v>-23</v>
      </c>
      <c r="Y450" s="49">
        <v>1</v>
      </c>
      <c r="Z450" s="49">
        <v>0</v>
      </c>
      <c r="AA450" s="49">
        <v>0</v>
      </c>
      <c r="AB450" s="49">
        <v>0</v>
      </c>
      <c r="AC450" s="49">
        <v>0</v>
      </c>
      <c r="AD450" s="49">
        <v>0</v>
      </c>
      <c r="AE450" s="293" t="s">
        <v>1707</v>
      </c>
      <c r="AF450" s="294"/>
      <c r="AG450" s="49">
        <v>0</v>
      </c>
      <c r="AH450" s="49">
        <v>0</v>
      </c>
      <c r="AI450" s="49">
        <v>1</v>
      </c>
      <c r="AJ450" s="49">
        <v>0</v>
      </c>
      <c r="AK450" s="49">
        <v>0</v>
      </c>
      <c r="AL450" s="49">
        <v>0</v>
      </c>
      <c r="AM450" s="49">
        <v>0</v>
      </c>
      <c r="AN450" s="49">
        <v>0</v>
      </c>
      <c r="AO450" s="294"/>
      <c r="AP450" s="330">
        <v>3</v>
      </c>
      <c r="AQ450" s="331">
        <v>0</v>
      </c>
      <c r="AR450" s="331">
        <v>0</v>
      </c>
      <c r="AS450" s="331">
        <v>0</v>
      </c>
      <c r="AT450" s="331">
        <v>0</v>
      </c>
      <c r="AU450" s="294"/>
      <c r="AV450" s="332">
        <v>4</v>
      </c>
      <c r="AW450" s="331">
        <v>0.25</v>
      </c>
      <c r="AX450" s="331">
        <v>0.25</v>
      </c>
      <c r="AY450" s="331">
        <v>0.25</v>
      </c>
      <c r="AZ450" s="331">
        <v>0.5</v>
      </c>
    </row>
    <row r="451" spans="1:70" ht="15" customHeight="1">
      <c r="A451" s="233" t="s">
        <v>243</v>
      </c>
      <c r="B451" s="234"/>
      <c r="C451" s="241"/>
      <c r="D451" s="234"/>
      <c r="E451" s="234"/>
      <c r="F451" s="241"/>
      <c r="G451" s="241"/>
      <c r="H451" s="241"/>
      <c r="I451" s="241"/>
      <c r="J451" s="241"/>
      <c r="K451" s="241"/>
      <c r="L451" s="241"/>
      <c r="M451" s="241"/>
      <c r="N451" s="241"/>
      <c r="O451" s="241"/>
      <c r="P451" s="241"/>
      <c r="Q451" s="241"/>
      <c r="R451" s="241"/>
      <c r="S451" s="167"/>
      <c r="T451" s="167"/>
      <c r="U451" s="167"/>
      <c r="V451" s="167"/>
      <c r="W451" s="236"/>
      <c r="X451" s="241"/>
      <c r="Y451" s="241"/>
      <c r="Z451" s="241"/>
      <c r="AA451" s="241"/>
      <c r="AB451" s="241"/>
      <c r="AC451" s="241"/>
      <c r="AD451" s="236"/>
      <c r="AE451" s="164"/>
      <c r="AF451" s="241"/>
      <c r="AG451" s="241"/>
      <c r="AH451" s="241"/>
      <c r="AI451" s="241"/>
      <c r="AJ451" s="164"/>
      <c r="AK451" s="241"/>
      <c r="AL451" s="241"/>
      <c r="AM451" s="241"/>
      <c r="AN451" s="241"/>
      <c r="AO451" s="240"/>
      <c r="AP451" s="327"/>
      <c r="AQ451" s="327"/>
      <c r="AR451" s="327"/>
      <c r="AS451" s="327"/>
      <c r="AT451" s="327"/>
      <c r="AU451" s="333"/>
      <c r="AV451" s="327"/>
      <c r="AW451" s="328"/>
      <c r="AX451" s="328"/>
      <c r="AY451" s="329"/>
      <c r="AZ451" s="329"/>
      <c r="BA451" s="167"/>
      <c r="BB451" s="284"/>
      <c r="BC451" s="167"/>
      <c r="BD451" s="167"/>
      <c r="BE451" s="167"/>
      <c r="BF451" s="169"/>
      <c r="BG451" s="169"/>
      <c r="BH451" s="165"/>
      <c r="BI451" s="169"/>
      <c r="BJ451" s="169"/>
      <c r="BK451" s="169"/>
      <c r="BL451" s="169"/>
      <c r="BM451" s="132"/>
      <c r="BO451" s="132"/>
      <c r="BP451" s="132"/>
      <c r="BQ451" s="132"/>
      <c r="BR451" s="132"/>
    </row>
    <row r="452" spans="1:70" s="50" customFormat="1" ht="15.75" thickBot="1">
      <c r="A452" s="50" t="s">
        <v>271</v>
      </c>
      <c r="B452" s="50" t="s">
        <v>1708</v>
      </c>
      <c r="C452" s="49">
        <v>30</v>
      </c>
      <c r="D452" s="50" t="s">
        <v>84</v>
      </c>
      <c r="E452" s="50" t="s">
        <v>34</v>
      </c>
      <c r="F452" s="49" t="s">
        <v>35</v>
      </c>
      <c r="G452" s="49">
        <v>90</v>
      </c>
      <c r="H452" s="49">
        <v>375</v>
      </c>
      <c r="I452" s="49">
        <v>338</v>
      </c>
      <c r="J452" s="292">
        <v>0.29899999999999999</v>
      </c>
      <c r="K452" s="292">
        <v>0.35699999999999998</v>
      </c>
      <c r="L452" s="292">
        <v>0.44400000000000001</v>
      </c>
      <c r="M452" s="292">
        <v>0.80100000000000005</v>
      </c>
      <c r="N452" s="49">
        <v>47</v>
      </c>
      <c r="O452" s="49">
        <v>101</v>
      </c>
      <c r="P452" s="49">
        <v>20</v>
      </c>
      <c r="Q452" s="49">
        <v>1</v>
      </c>
      <c r="R452" s="49">
        <v>9</v>
      </c>
      <c r="S452" s="49">
        <v>52</v>
      </c>
      <c r="T452" s="49">
        <v>11</v>
      </c>
      <c r="U452" s="49">
        <v>1</v>
      </c>
      <c r="V452" s="49">
        <v>31</v>
      </c>
      <c r="W452" s="49">
        <v>50</v>
      </c>
      <c r="X452" s="49">
        <v>108</v>
      </c>
      <c r="Y452" s="49">
        <v>150</v>
      </c>
      <c r="Z452" s="49">
        <v>8</v>
      </c>
      <c r="AA452" s="49">
        <v>2</v>
      </c>
      <c r="AB452" s="49">
        <v>0</v>
      </c>
      <c r="AC452" s="49">
        <v>4</v>
      </c>
      <c r="AD452" s="49">
        <v>3</v>
      </c>
      <c r="AE452" s="293" t="s">
        <v>1300</v>
      </c>
      <c r="AF452" s="294"/>
      <c r="AG452" s="49">
        <v>0</v>
      </c>
      <c r="AH452" s="49">
        <v>0</v>
      </c>
      <c r="AI452" s="49">
        <v>0</v>
      </c>
      <c r="AJ452" s="49">
        <v>0</v>
      </c>
      <c r="AK452" s="49">
        <v>0</v>
      </c>
      <c r="AL452" s="49">
        <v>87</v>
      </c>
      <c r="AM452" s="49">
        <v>0</v>
      </c>
      <c r="AN452" s="49">
        <v>0</v>
      </c>
      <c r="AO452" s="294"/>
      <c r="AP452" s="330">
        <v>118</v>
      </c>
      <c r="AQ452" s="331">
        <v>0.28799999999999998</v>
      </c>
      <c r="AR452" s="331">
        <v>0.32300000000000001</v>
      </c>
      <c r="AS452" s="331">
        <v>0.373</v>
      </c>
      <c r="AT452" s="331">
        <v>0.69599999999999995</v>
      </c>
      <c r="AU452" s="294"/>
      <c r="AV452" s="332">
        <v>220</v>
      </c>
      <c r="AW452" s="331">
        <v>0.30499999999999999</v>
      </c>
      <c r="AX452" s="331">
        <v>0.375</v>
      </c>
      <c r="AY452" s="331">
        <v>0.48199999999999998</v>
      </c>
      <c r="AZ452" s="331">
        <v>0.85699999999999998</v>
      </c>
    </row>
    <row r="453" spans="1:70" s="252" customFormat="1">
      <c r="A453" s="287" t="s">
        <v>1072</v>
      </c>
      <c r="B453" s="152"/>
      <c r="C453" s="152"/>
      <c r="D453" s="152"/>
      <c r="E453" s="152"/>
      <c r="F453" s="152"/>
      <c r="G453" s="152"/>
      <c r="H453" s="152"/>
      <c r="I453" s="152"/>
      <c r="J453" s="152"/>
      <c r="K453" s="152"/>
      <c r="L453" s="152"/>
      <c r="M453" s="152"/>
      <c r="N453" s="152"/>
      <c r="O453" s="152"/>
      <c r="P453" s="152"/>
      <c r="Q453" s="152"/>
      <c r="R453" s="152"/>
      <c r="S453" s="153"/>
      <c r="T453" s="153"/>
      <c r="U453" s="153"/>
      <c r="V453" s="153"/>
      <c r="W453" s="244"/>
      <c r="X453" s="152"/>
      <c r="Y453" s="152"/>
      <c r="Z453" s="152"/>
      <c r="AA453" s="152"/>
      <c r="AB453" s="152"/>
      <c r="AC453" s="152"/>
      <c r="AD453" s="244"/>
      <c r="AE453" s="245"/>
      <c r="AF453" s="152"/>
      <c r="AG453" s="152"/>
      <c r="AH453" s="152"/>
      <c r="AI453" s="152"/>
      <c r="AJ453" s="155"/>
      <c r="AK453" s="152"/>
      <c r="AL453" s="152"/>
      <c r="AM453" s="152"/>
      <c r="AN453" s="152"/>
      <c r="AO453" s="245"/>
      <c r="AP453" s="49"/>
      <c r="AQ453" s="49"/>
      <c r="AR453" s="49"/>
      <c r="AS453" s="49"/>
      <c r="AT453" s="49"/>
      <c r="AU453" s="290"/>
      <c r="AV453" s="49"/>
      <c r="AW453" s="84"/>
      <c r="AX453" s="84"/>
      <c r="AY453" s="292"/>
      <c r="AZ453" s="292"/>
      <c r="BA453" s="153"/>
      <c r="BB453" s="154"/>
      <c r="BC453" s="153"/>
      <c r="BD453" s="153"/>
      <c r="BE453" s="153"/>
    </row>
    <row r="454" spans="1:70" s="50" customFormat="1" ht="15.75" thickBot="1">
      <c r="A454" s="50" t="s">
        <v>272</v>
      </c>
      <c r="B454" s="50" t="s">
        <v>1709</v>
      </c>
      <c r="C454" s="49">
        <v>31</v>
      </c>
      <c r="D454" s="50" t="s">
        <v>62</v>
      </c>
      <c r="E454" s="50" t="s">
        <v>34</v>
      </c>
      <c r="F454" s="49" t="s">
        <v>35</v>
      </c>
      <c r="G454" s="49">
        <v>128</v>
      </c>
      <c r="H454" s="49">
        <v>524</v>
      </c>
      <c r="I454" s="49">
        <v>456</v>
      </c>
      <c r="J454" s="292">
        <v>0.215</v>
      </c>
      <c r="K454" s="292">
        <v>0.309</v>
      </c>
      <c r="L454" s="292">
        <v>0.42299999999999999</v>
      </c>
      <c r="M454" s="292">
        <v>0.73199999999999998</v>
      </c>
      <c r="N454" s="49">
        <v>65</v>
      </c>
      <c r="O454" s="49">
        <v>98</v>
      </c>
      <c r="P454" s="49">
        <v>15</v>
      </c>
      <c r="Q454" s="49">
        <v>1</v>
      </c>
      <c r="R454" s="49">
        <v>26</v>
      </c>
      <c r="S454" s="49">
        <v>61</v>
      </c>
      <c r="T454" s="49">
        <v>1</v>
      </c>
      <c r="U454" s="49">
        <v>1</v>
      </c>
      <c r="V454" s="49">
        <v>61</v>
      </c>
      <c r="W454" s="49">
        <v>195</v>
      </c>
      <c r="X454" s="49">
        <v>95</v>
      </c>
      <c r="Y454" s="49">
        <v>193</v>
      </c>
      <c r="Z454" s="49">
        <v>7</v>
      </c>
      <c r="AA454" s="49">
        <v>3</v>
      </c>
      <c r="AB454" s="49">
        <v>0</v>
      </c>
      <c r="AC454" s="49">
        <v>4</v>
      </c>
      <c r="AD454" s="49">
        <v>4</v>
      </c>
      <c r="AE454" s="293" t="s">
        <v>1710</v>
      </c>
      <c r="AF454" s="294"/>
      <c r="AG454" s="49">
        <v>0</v>
      </c>
      <c r="AH454" s="49">
        <v>125</v>
      </c>
      <c r="AI454" s="49">
        <v>0</v>
      </c>
      <c r="AJ454" s="49">
        <v>2</v>
      </c>
      <c r="AK454" s="49">
        <v>0</v>
      </c>
      <c r="AL454" s="49">
        <v>0</v>
      </c>
      <c r="AM454" s="49">
        <v>0</v>
      </c>
      <c r="AN454" s="49">
        <v>0</v>
      </c>
      <c r="AO454" s="294"/>
      <c r="AP454" s="330">
        <v>144</v>
      </c>
      <c r="AQ454" s="331">
        <v>0.20799999999999999</v>
      </c>
      <c r="AR454" s="331">
        <v>0.29299999999999998</v>
      </c>
      <c r="AS454" s="331">
        <v>0.32600000000000001</v>
      </c>
      <c r="AT454" s="331">
        <v>0.61899999999999999</v>
      </c>
      <c r="AU454" s="294"/>
      <c r="AV454" s="332">
        <v>312</v>
      </c>
      <c r="AW454" s="331">
        <v>0.218</v>
      </c>
      <c r="AX454" s="331">
        <v>0.317</v>
      </c>
      <c r="AY454" s="331">
        <v>0.46800000000000003</v>
      </c>
      <c r="AZ454" s="331">
        <v>0.78500000000000003</v>
      </c>
    </row>
    <row r="455" spans="1:70" s="50" customFormat="1" ht="15.75" thickBot="1">
      <c r="A455" s="50" t="s">
        <v>91</v>
      </c>
      <c r="B455" s="50" t="s">
        <v>1240</v>
      </c>
      <c r="C455" s="49">
        <v>26</v>
      </c>
      <c r="D455" s="50" t="s">
        <v>59</v>
      </c>
      <c r="E455" s="50" t="s">
        <v>34</v>
      </c>
      <c r="F455" s="49" t="s">
        <v>10</v>
      </c>
      <c r="G455" s="49">
        <v>136</v>
      </c>
      <c r="H455" s="49">
        <v>561</v>
      </c>
      <c r="I455" s="49">
        <v>518</v>
      </c>
      <c r="J455" s="292">
        <v>0.33</v>
      </c>
      <c r="K455" s="292">
        <v>0.38</v>
      </c>
      <c r="L455" s="292">
        <v>0.50600000000000001</v>
      </c>
      <c r="M455" s="292">
        <v>0.88500000000000001</v>
      </c>
      <c r="N455" s="49">
        <v>75</v>
      </c>
      <c r="O455" s="49">
        <v>171</v>
      </c>
      <c r="P455" s="49">
        <v>27</v>
      </c>
      <c r="Q455" s="49">
        <v>5</v>
      </c>
      <c r="R455" s="49">
        <v>18</v>
      </c>
      <c r="S455" s="49">
        <v>80</v>
      </c>
      <c r="T455" s="49">
        <v>5</v>
      </c>
      <c r="U455" s="49">
        <v>3</v>
      </c>
      <c r="V455" s="49">
        <v>33</v>
      </c>
      <c r="W455" s="49">
        <v>111</v>
      </c>
      <c r="X455" s="49">
        <v>137</v>
      </c>
      <c r="Y455" s="49">
        <v>262</v>
      </c>
      <c r="Z455" s="49">
        <v>14</v>
      </c>
      <c r="AA455" s="49">
        <v>9</v>
      </c>
      <c r="AB455" s="49">
        <v>0</v>
      </c>
      <c r="AC455" s="49">
        <v>1</v>
      </c>
      <c r="AD455" s="49">
        <v>5</v>
      </c>
      <c r="AE455" s="293" t="s">
        <v>924</v>
      </c>
      <c r="AF455" s="294"/>
      <c r="AG455" s="49">
        <v>0</v>
      </c>
      <c r="AH455" s="49">
        <v>0</v>
      </c>
      <c r="AI455" s="49">
        <v>0</v>
      </c>
      <c r="AJ455" s="49">
        <v>0</v>
      </c>
      <c r="AK455" s="49">
        <v>0</v>
      </c>
      <c r="AL455" s="49">
        <v>0</v>
      </c>
      <c r="AM455" s="49">
        <v>0</v>
      </c>
      <c r="AN455" s="49">
        <v>132</v>
      </c>
      <c r="AO455" s="294"/>
      <c r="AP455" s="330">
        <v>132</v>
      </c>
      <c r="AQ455" s="331">
        <v>0.42399999999999999</v>
      </c>
      <c r="AR455" s="331">
        <v>0.45400000000000001</v>
      </c>
      <c r="AS455" s="331">
        <v>0.57599999999999996</v>
      </c>
      <c r="AT455" s="331">
        <v>1.03</v>
      </c>
      <c r="AU455" s="294"/>
      <c r="AV455" s="332">
        <v>386</v>
      </c>
      <c r="AW455" s="331">
        <v>0.29799999999999999</v>
      </c>
      <c r="AX455" s="331">
        <v>0.35499999999999998</v>
      </c>
      <c r="AY455" s="331">
        <v>0.48199999999999998</v>
      </c>
      <c r="AZ455" s="331">
        <v>0.83699999999999997</v>
      </c>
    </row>
    <row r="456" spans="1:70" s="50" customFormat="1" ht="15.75" thickBot="1">
      <c r="A456" s="50" t="s">
        <v>273</v>
      </c>
      <c r="B456" s="50" t="s">
        <v>1711</v>
      </c>
      <c r="C456" s="49">
        <v>33</v>
      </c>
      <c r="D456" s="50" t="s">
        <v>137</v>
      </c>
      <c r="E456" s="50" t="s">
        <v>34</v>
      </c>
      <c r="F456" s="49" t="s">
        <v>35</v>
      </c>
      <c r="G456" s="49">
        <v>151</v>
      </c>
      <c r="H456" s="49">
        <v>682</v>
      </c>
      <c r="I456" s="49">
        <v>594</v>
      </c>
      <c r="J456" s="292">
        <v>0.26400000000000001</v>
      </c>
      <c r="K456" s="292">
        <v>0.35</v>
      </c>
      <c r="L456" s="292">
        <v>0.42799999999999999</v>
      </c>
      <c r="M456" s="292">
        <v>0.77800000000000002</v>
      </c>
      <c r="N456" s="49">
        <v>96</v>
      </c>
      <c r="O456" s="49">
        <v>157</v>
      </c>
      <c r="P456" s="49">
        <v>26</v>
      </c>
      <c r="Q456" s="49">
        <v>4</v>
      </c>
      <c r="R456" s="49">
        <v>21</v>
      </c>
      <c r="S456" s="49">
        <v>63</v>
      </c>
      <c r="T456" s="49">
        <v>23</v>
      </c>
      <c r="U456" s="49">
        <v>5</v>
      </c>
      <c r="V456" s="49">
        <v>72</v>
      </c>
      <c r="W456" s="49">
        <v>122</v>
      </c>
      <c r="X456" s="49">
        <v>104</v>
      </c>
      <c r="Y456" s="49">
        <v>254</v>
      </c>
      <c r="Z456" s="49">
        <v>4</v>
      </c>
      <c r="AA456" s="49">
        <v>8</v>
      </c>
      <c r="AB456" s="49">
        <v>5</v>
      </c>
      <c r="AC456" s="49">
        <v>3</v>
      </c>
      <c r="AD456" s="49">
        <v>2</v>
      </c>
      <c r="AE456" s="293" t="s">
        <v>929</v>
      </c>
      <c r="AF456" s="294"/>
      <c r="AG456" s="49">
        <v>0</v>
      </c>
      <c r="AH456" s="49">
        <v>0</v>
      </c>
      <c r="AI456" s="49">
        <v>0</v>
      </c>
      <c r="AJ456" s="49">
        <v>0</v>
      </c>
      <c r="AK456" s="49">
        <v>0</v>
      </c>
      <c r="AL456" s="49">
        <v>122</v>
      </c>
      <c r="AM456" s="49">
        <v>22</v>
      </c>
      <c r="AN456" s="49">
        <v>0</v>
      </c>
      <c r="AO456" s="294"/>
      <c r="AP456" s="330">
        <v>148</v>
      </c>
      <c r="AQ456" s="331">
        <v>0.20899999999999999</v>
      </c>
      <c r="AR456" s="331">
        <v>0.29899999999999999</v>
      </c>
      <c r="AS456" s="331">
        <v>0.29099999999999998</v>
      </c>
      <c r="AT456" s="331">
        <v>0.59</v>
      </c>
      <c r="AU456" s="294"/>
      <c r="AV456" s="332">
        <v>446</v>
      </c>
      <c r="AW456" s="331">
        <v>0.28299999999999997</v>
      </c>
      <c r="AX456" s="331">
        <v>0.36699999999999999</v>
      </c>
      <c r="AY456" s="331">
        <v>0.47299999999999998</v>
      </c>
      <c r="AZ456" s="331">
        <v>0.84</v>
      </c>
    </row>
    <row r="457" spans="1:70" s="50" customFormat="1" ht="15.75" thickBot="1">
      <c r="A457" s="50" t="s">
        <v>274</v>
      </c>
      <c r="B457" s="50" t="s">
        <v>1712</v>
      </c>
      <c r="C457" s="49">
        <v>28</v>
      </c>
      <c r="D457" s="50" t="s">
        <v>70</v>
      </c>
      <c r="E457" s="50" t="s">
        <v>43</v>
      </c>
      <c r="F457" s="49" t="s">
        <v>37</v>
      </c>
      <c r="G457" s="49">
        <v>129</v>
      </c>
      <c r="H457" s="49">
        <v>482</v>
      </c>
      <c r="I457" s="49">
        <v>438</v>
      </c>
      <c r="J457" s="292">
        <v>0.247</v>
      </c>
      <c r="K457" s="292">
        <v>0.308</v>
      </c>
      <c r="L457" s="292">
        <v>0.45900000000000002</v>
      </c>
      <c r="M457" s="292">
        <v>0.76700000000000002</v>
      </c>
      <c r="N457" s="49">
        <v>50</v>
      </c>
      <c r="O457" s="49">
        <v>108</v>
      </c>
      <c r="P457" s="49">
        <v>27</v>
      </c>
      <c r="Q457" s="49">
        <v>0</v>
      </c>
      <c r="R457" s="49">
        <v>22</v>
      </c>
      <c r="S457" s="49">
        <v>58</v>
      </c>
      <c r="T457" s="49">
        <v>0</v>
      </c>
      <c r="U457" s="49">
        <v>1</v>
      </c>
      <c r="V457" s="49">
        <v>40</v>
      </c>
      <c r="W457" s="49">
        <v>130</v>
      </c>
      <c r="X457" s="49">
        <v>100</v>
      </c>
      <c r="Y457" s="49">
        <v>201</v>
      </c>
      <c r="Z457" s="49">
        <v>10</v>
      </c>
      <c r="AA457" s="49">
        <v>0</v>
      </c>
      <c r="AB457" s="49">
        <v>1</v>
      </c>
      <c r="AC457" s="49">
        <v>3</v>
      </c>
      <c r="AD457" s="49">
        <v>0</v>
      </c>
      <c r="AE457" s="293" t="s">
        <v>935</v>
      </c>
      <c r="AF457" s="294"/>
      <c r="AG457" s="49">
        <v>117</v>
      </c>
      <c r="AH457" s="49">
        <v>0</v>
      </c>
      <c r="AI457" s="49">
        <v>0</v>
      </c>
      <c r="AJ457" s="49">
        <v>0</v>
      </c>
      <c r="AK457" s="49">
        <v>0</v>
      </c>
      <c r="AL457" s="49">
        <v>0</v>
      </c>
      <c r="AM457" s="49">
        <v>0</v>
      </c>
      <c r="AN457" s="49">
        <v>0</v>
      </c>
      <c r="AO457" s="294"/>
      <c r="AP457" s="330">
        <v>86</v>
      </c>
      <c r="AQ457" s="331">
        <v>0.23300000000000001</v>
      </c>
      <c r="AR457" s="331">
        <v>0.32</v>
      </c>
      <c r="AS457" s="331">
        <v>0.34899999999999998</v>
      </c>
      <c r="AT457" s="331">
        <v>0.66800000000000004</v>
      </c>
      <c r="AU457" s="294"/>
      <c r="AV457" s="332">
        <v>352</v>
      </c>
      <c r="AW457" s="331">
        <v>0.25</v>
      </c>
      <c r="AX457" s="331">
        <v>0.30499999999999999</v>
      </c>
      <c r="AY457" s="331">
        <v>0.48599999999999999</v>
      </c>
      <c r="AZ457" s="331">
        <v>0.79</v>
      </c>
    </row>
    <row r="458" spans="1:70" s="50" customFormat="1" ht="15.75" thickBot="1">
      <c r="A458" s="50" t="s">
        <v>1083</v>
      </c>
      <c r="B458" s="50" t="s">
        <v>1713</v>
      </c>
      <c r="C458" s="49">
        <v>29</v>
      </c>
      <c r="D458" s="50" t="s">
        <v>49</v>
      </c>
      <c r="E458" s="50" t="s">
        <v>43</v>
      </c>
      <c r="F458" s="49" t="s">
        <v>35</v>
      </c>
      <c r="G458" s="49">
        <v>41</v>
      </c>
      <c r="H458" s="49">
        <v>61</v>
      </c>
      <c r="I458" s="49">
        <v>52</v>
      </c>
      <c r="J458" s="292">
        <v>0.34599999999999997</v>
      </c>
      <c r="K458" s="292">
        <v>0.443</v>
      </c>
      <c r="L458" s="292">
        <v>0.57699999999999996</v>
      </c>
      <c r="M458" s="292">
        <v>1.02</v>
      </c>
      <c r="N458" s="49">
        <v>10</v>
      </c>
      <c r="O458" s="49">
        <v>18</v>
      </c>
      <c r="P458" s="49">
        <v>2</v>
      </c>
      <c r="Q458" s="49">
        <v>2</v>
      </c>
      <c r="R458" s="49">
        <v>2</v>
      </c>
      <c r="S458" s="49">
        <v>10</v>
      </c>
      <c r="T458" s="49">
        <v>1</v>
      </c>
      <c r="U458" s="49">
        <v>0</v>
      </c>
      <c r="V458" s="49">
        <v>9</v>
      </c>
      <c r="W458" s="49">
        <v>20</v>
      </c>
      <c r="X458" s="49">
        <v>154</v>
      </c>
      <c r="Y458" s="49">
        <v>30</v>
      </c>
      <c r="Z458" s="49">
        <v>0</v>
      </c>
      <c r="AA458" s="49">
        <v>0</v>
      </c>
      <c r="AB458" s="49">
        <v>0</v>
      </c>
      <c r="AC458" s="49">
        <v>0</v>
      </c>
      <c r="AD458" s="49">
        <v>2</v>
      </c>
      <c r="AE458" s="293" t="s">
        <v>1124</v>
      </c>
      <c r="AF458" s="294"/>
      <c r="AG458" s="49">
        <v>0</v>
      </c>
      <c r="AH458" s="49">
        <v>0</v>
      </c>
      <c r="AI458" s="49">
        <v>0</v>
      </c>
      <c r="AJ458" s="49">
        <v>0</v>
      </c>
      <c r="AK458" s="49">
        <v>0</v>
      </c>
      <c r="AL458" s="49">
        <v>11</v>
      </c>
      <c r="AM458" s="49">
        <v>6</v>
      </c>
      <c r="AN458" s="49">
        <v>8</v>
      </c>
      <c r="AO458" s="294"/>
      <c r="AP458" s="330">
        <v>11</v>
      </c>
      <c r="AQ458" s="331">
        <v>0.36399999999999999</v>
      </c>
      <c r="AR458" s="331">
        <v>0.41699999999999998</v>
      </c>
      <c r="AS458" s="331">
        <v>0.72699999999999998</v>
      </c>
      <c r="AT458" s="331">
        <v>1.1439999999999999</v>
      </c>
      <c r="AU458" s="294"/>
      <c r="AV458" s="332">
        <v>41</v>
      </c>
      <c r="AW458" s="331">
        <v>0.34100000000000003</v>
      </c>
      <c r="AX458" s="331">
        <v>0.44900000000000001</v>
      </c>
      <c r="AY458" s="331">
        <v>0.53700000000000003</v>
      </c>
      <c r="AZ458" s="331">
        <v>0.98599999999999999</v>
      </c>
    </row>
    <row r="459" spans="1:70" s="50" customFormat="1" ht="15.75" thickBot="1">
      <c r="A459" s="50" t="s">
        <v>275</v>
      </c>
      <c r="B459" s="50" t="s">
        <v>1714</v>
      </c>
      <c r="C459" s="49">
        <v>30</v>
      </c>
      <c r="D459" s="50" t="s">
        <v>84</v>
      </c>
      <c r="E459" s="50" t="s">
        <v>34</v>
      </c>
      <c r="F459" s="49" t="s">
        <v>35</v>
      </c>
      <c r="G459" s="49">
        <v>90</v>
      </c>
      <c r="H459" s="49">
        <v>373</v>
      </c>
      <c r="I459" s="49">
        <v>336</v>
      </c>
      <c r="J459" s="292">
        <v>0.23200000000000001</v>
      </c>
      <c r="K459" s="292">
        <v>0.29099999999999998</v>
      </c>
      <c r="L459" s="292">
        <v>0.41399999999999998</v>
      </c>
      <c r="M459" s="292">
        <v>0.70499999999999996</v>
      </c>
      <c r="N459" s="49">
        <v>43</v>
      </c>
      <c r="O459" s="49">
        <v>78</v>
      </c>
      <c r="P459" s="49">
        <v>25</v>
      </c>
      <c r="Q459" s="49">
        <v>0</v>
      </c>
      <c r="R459" s="49">
        <v>12</v>
      </c>
      <c r="S459" s="49">
        <v>35</v>
      </c>
      <c r="T459" s="49">
        <v>6</v>
      </c>
      <c r="U459" s="49">
        <v>2</v>
      </c>
      <c r="V459" s="49">
        <v>28</v>
      </c>
      <c r="W459" s="49">
        <v>71</v>
      </c>
      <c r="X459" s="49">
        <v>81</v>
      </c>
      <c r="Y459" s="49">
        <v>139</v>
      </c>
      <c r="Z459" s="49">
        <v>0</v>
      </c>
      <c r="AA459" s="49">
        <v>2</v>
      </c>
      <c r="AB459" s="49">
        <v>2</v>
      </c>
      <c r="AC459" s="49">
        <v>5</v>
      </c>
      <c r="AD459" s="49">
        <v>0</v>
      </c>
      <c r="AE459" s="293" t="s">
        <v>1715</v>
      </c>
      <c r="AF459" s="294"/>
      <c r="AG459" s="49">
        <v>0</v>
      </c>
      <c r="AH459" s="49">
        <v>0</v>
      </c>
      <c r="AI459" s="49">
        <v>75</v>
      </c>
      <c r="AJ459" s="49">
        <v>0</v>
      </c>
      <c r="AK459" s="49">
        <v>0</v>
      </c>
      <c r="AL459" s="49">
        <v>0</v>
      </c>
      <c r="AM459" s="49">
        <v>11</v>
      </c>
      <c r="AN459" s="49">
        <v>0</v>
      </c>
      <c r="AO459" s="294"/>
      <c r="AP459" s="330">
        <v>116</v>
      </c>
      <c r="AQ459" s="331">
        <v>0.20699999999999999</v>
      </c>
      <c r="AR459" s="331">
        <v>0.27800000000000002</v>
      </c>
      <c r="AS459" s="331">
        <v>0.35299999999999998</v>
      </c>
      <c r="AT459" s="331">
        <v>0.63200000000000001</v>
      </c>
      <c r="AU459" s="294"/>
      <c r="AV459" s="337">
        <v>220</v>
      </c>
      <c r="AW459" s="338">
        <v>0.245</v>
      </c>
      <c r="AX459" s="338">
        <v>0.29799999999999999</v>
      </c>
      <c r="AY459" s="338">
        <v>0.44500000000000001</v>
      </c>
      <c r="AZ459" s="338">
        <v>0.74399999999999999</v>
      </c>
    </row>
    <row r="460" spans="1:70" s="50" customFormat="1" ht="15.75" thickBot="1">
      <c r="A460" s="50" t="s">
        <v>631</v>
      </c>
      <c r="B460" s="50" t="s">
        <v>1716</v>
      </c>
      <c r="C460" s="49">
        <v>24</v>
      </c>
      <c r="D460" s="50" t="s">
        <v>62</v>
      </c>
      <c r="E460" s="50" t="s">
        <v>34</v>
      </c>
      <c r="F460" s="49" t="s">
        <v>10</v>
      </c>
      <c r="G460" s="49">
        <v>156</v>
      </c>
      <c r="H460" s="49">
        <v>690</v>
      </c>
      <c r="I460" s="49">
        <v>630</v>
      </c>
      <c r="J460" s="292">
        <v>0.25900000000000001</v>
      </c>
      <c r="K460" s="292">
        <v>0.31</v>
      </c>
      <c r="L460" s="292">
        <v>0.47099999999999997</v>
      </c>
      <c r="M460" s="292">
        <v>0.78200000000000003</v>
      </c>
      <c r="N460" s="49">
        <v>81</v>
      </c>
      <c r="O460" s="49">
        <v>163</v>
      </c>
      <c r="P460" s="49">
        <v>33</v>
      </c>
      <c r="Q460" s="49">
        <v>1</v>
      </c>
      <c r="R460" s="49">
        <v>33</v>
      </c>
      <c r="S460" s="49">
        <v>95</v>
      </c>
      <c r="T460" s="49">
        <v>9</v>
      </c>
      <c r="U460" s="49">
        <v>4</v>
      </c>
      <c r="V460" s="49">
        <v>50</v>
      </c>
      <c r="W460" s="49">
        <v>115</v>
      </c>
      <c r="X460" s="49">
        <v>107</v>
      </c>
      <c r="Y460" s="49">
        <v>297</v>
      </c>
      <c r="Z460" s="49">
        <v>17</v>
      </c>
      <c r="AA460" s="49">
        <v>1</v>
      </c>
      <c r="AB460" s="49">
        <v>0</v>
      </c>
      <c r="AC460" s="49">
        <v>9</v>
      </c>
      <c r="AD460" s="49">
        <v>3</v>
      </c>
      <c r="AE460" s="293" t="s">
        <v>899</v>
      </c>
      <c r="AF460" s="294"/>
      <c r="AG460" s="49">
        <v>0</v>
      </c>
      <c r="AH460" s="49">
        <v>0</v>
      </c>
      <c r="AI460" s="49">
        <v>0</v>
      </c>
      <c r="AJ460" s="49">
        <v>156</v>
      </c>
      <c r="AK460" s="49">
        <v>0</v>
      </c>
      <c r="AL460" s="49">
        <v>0</v>
      </c>
      <c r="AM460" s="49">
        <v>0</v>
      </c>
      <c r="AN460" s="49">
        <v>0</v>
      </c>
      <c r="AO460" s="294"/>
      <c r="AP460" s="330">
        <v>156</v>
      </c>
      <c r="AQ460" s="331">
        <v>0.26900000000000002</v>
      </c>
      <c r="AR460" s="331">
        <v>0.314</v>
      </c>
      <c r="AS460" s="331">
        <v>0.51300000000000001</v>
      </c>
      <c r="AT460" s="331">
        <v>0.82599999999999996</v>
      </c>
      <c r="AU460" s="294"/>
      <c r="AV460" s="332">
        <v>474</v>
      </c>
      <c r="AW460" s="331">
        <v>0.255</v>
      </c>
      <c r="AX460" s="331">
        <v>0.309</v>
      </c>
      <c r="AY460" s="331">
        <v>0.45800000000000002</v>
      </c>
      <c r="AZ460" s="331">
        <v>0.76700000000000002</v>
      </c>
    </row>
    <row r="461" spans="1:70" s="50" customFormat="1" ht="15.75" thickBot="1">
      <c r="A461" s="50" t="s">
        <v>206</v>
      </c>
      <c r="B461" s="50" t="s">
        <v>1717</v>
      </c>
      <c r="C461" s="49">
        <v>28</v>
      </c>
      <c r="D461" s="50" t="s">
        <v>40</v>
      </c>
      <c r="E461" s="50" t="s">
        <v>34</v>
      </c>
      <c r="F461" s="49" t="s">
        <v>35</v>
      </c>
      <c r="G461" s="49">
        <v>148</v>
      </c>
      <c r="H461" s="49">
        <v>598</v>
      </c>
      <c r="I461" s="49">
        <v>555</v>
      </c>
      <c r="J461" s="292">
        <v>0.27200000000000002</v>
      </c>
      <c r="K461" s="292">
        <v>0.314</v>
      </c>
      <c r="L461" s="292">
        <v>0.52100000000000002</v>
      </c>
      <c r="M461" s="292">
        <v>0.83499999999999996</v>
      </c>
      <c r="N461" s="49">
        <v>75</v>
      </c>
      <c r="O461" s="49">
        <v>151</v>
      </c>
      <c r="P461" s="49">
        <v>24</v>
      </c>
      <c r="Q461" s="49">
        <v>0</v>
      </c>
      <c r="R461" s="49">
        <v>38</v>
      </c>
      <c r="S461" s="49">
        <v>85</v>
      </c>
      <c r="T461" s="49">
        <v>0</v>
      </c>
      <c r="U461" s="49">
        <v>0</v>
      </c>
      <c r="V461" s="49">
        <v>34</v>
      </c>
      <c r="W461" s="49">
        <v>94</v>
      </c>
      <c r="X461" s="49">
        <v>116</v>
      </c>
      <c r="Y461" s="49">
        <v>289</v>
      </c>
      <c r="Z461" s="49">
        <v>18</v>
      </c>
      <c r="AA461" s="49">
        <v>3</v>
      </c>
      <c r="AB461" s="49">
        <v>0</v>
      </c>
      <c r="AC461" s="49">
        <v>6</v>
      </c>
      <c r="AD461" s="49">
        <v>7</v>
      </c>
      <c r="AE461" s="293" t="s">
        <v>1466</v>
      </c>
      <c r="AF461" s="294"/>
      <c r="AG461" s="49">
        <v>0</v>
      </c>
      <c r="AH461" s="49">
        <v>0</v>
      </c>
      <c r="AI461" s="49">
        <v>0</v>
      </c>
      <c r="AJ461" s="49">
        <v>127</v>
      </c>
      <c r="AK461" s="49">
        <v>0</v>
      </c>
      <c r="AL461" s="49">
        <v>0</v>
      </c>
      <c r="AM461" s="49">
        <v>0</v>
      </c>
      <c r="AN461" s="49">
        <v>0</v>
      </c>
      <c r="AO461" s="294"/>
      <c r="AP461" s="330">
        <v>152</v>
      </c>
      <c r="AQ461" s="331">
        <v>0.27</v>
      </c>
      <c r="AR461" s="331">
        <v>0.29599999999999999</v>
      </c>
      <c r="AS461" s="331">
        <v>0.46700000000000003</v>
      </c>
      <c r="AT461" s="331">
        <v>0.76300000000000001</v>
      </c>
      <c r="AU461" s="294"/>
      <c r="AV461" s="332">
        <v>403</v>
      </c>
      <c r="AW461" s="331">
        <v>0.27300000000000002</v>
      </c>
      <c r="AX461" s="331">
        <v>0.32100000000000001</v>
      </c>
      <c r="AY461" s="331">
        <v>0.54100000000000004</v>
      </c>
      <c r="AZ461" s="331">
        <v>0.86199999999999999</v>
      </c>
    </row>
    <row r="462" spans="1:70" s="252" customFormat="1">
      <c r="A462" s="287" t="s">
        <v>1074</v>
      </c>
      <c r="B462" s="152"/>
      <c r="C462" s="152"/>
      <c r="D462" s="152"/>
      <c r="E462" s="152"/>
      <c r="F462" s="152"/>
      <c r="G462" s="152"/>
      <c r="H462" s="152"/>
      <c r="I462" s="152"/>
      <c r="J462" s="152"/>
      <c r="K462" s="152"/>
      <c r="L462" s="152"/>
      <c r="M462" s="152"/>
      <c r="N462" s="152"/>
      <c r="O462" s="152"/>
      <c r="P462" s="152"/>
      <c r="Q462" s="152"/>
      <c r="R462" s="152"/>
      <c r="S462" s="153"/>
      <c r="T462" s="153"/>
      <c r="U462" s="153"/>
      <c r="V462" s="153"/>
      <c r="W462" s="244"/>
      <c r="X462" s="152"/>
      <c r="Y462" s="152"/>
      <c r="Z462" s="152"/>
      <c r="AA462" s="152"/>
      <c r="AB462" s="152"/>
      <c r="AC462" s="152"/>
      <c r="AD462" s="244"/>
      <c r="AE462" s="245"/>
      <c r="AF462" s="152"/>
      <c r="AG462" s="152"/>
      <c r="AH462" s="152"/>
      <c r="AI462" s="152"/>
      <c r="AJ462" s="155"/>
      <c r="AK462" s="152"/>
      <c r="AL462" s="152"/>
      <c r="AM462" s="152"/>
      <c r="AN462" s="152"/>
      <c r="AO462" s="245"/>
      <c r="AP462" s="49"/>
      <c r="AQ462" s="49"/>
      <c r="AR462" s="49"/>
      <c r="AS462" s="49"/>
      <c r="AT462" s="49"/>
      <c r="AU462" s="290"/>
      <c r="AV462" s="49"/>
      <c r="AW462" s="84"/>
      <c r="AX462" s="84"/>
      <c r="AY462" s="292"/>
      <c r="AZ462" s="292"/>
      <c r="BA462" s="153"/>
      <c r="BB462" s="154"/>
      <c r="BC462" s="153"/>
      <c r="BD462" s="153"/>
      <c r="BE462" s="153"/>
    </row>
    <row r="463" spans="1:70" s="50" customFormat="1" ht="15.75" thickBot="1">
      <c r="A463" s="50" t="s">
        <v>277</v>
      </c>
      <c r="B463" s="50" t="s">
        <v>1718</v>
      </c>
      <c r="C463" s="49">
        <v>30</v>
      </c>
      <c r="D463" s="50" t="s">
        <v>116</v>
      </c>
      <c r="E463" s="50" t="s">
        <v>43</v>
      </c>
      <c r="F463" s="49" t="s">
        <v>35</v>
      </c>
      <c r="G463" s="49">
        <v>115</v>
      </c>
      <c r="H463" s="49">
        <v>425</v>
      </c>
      <c r="I463" s="49">
        <v>392</v>
      </c>
      <c r="J463" s="292">
        <v>0.309</v>
      </c>
      <c r="K463" s="292">
        <v>0.34100000000000003</v>
      </c>
      <c r="L463" s="292">
        <v>0.45200000000000001</v>
      </c>
      <c r="M463" s="292">
        <v>0.79300000000000004</v>
      </c>
      <c r="N463" s="49">
        <v>56</v>
      </c>
      <c r="O463" s="49">
        <v>121</v>
      </c>
      <c r="P463" s="49">
        <v>24</v>
      </c>
      <c r="Q463" s="49">
        <v>1</v>
      </c>
      <c r="R463" s="49">
        <v>10</v>
      </c>
      <c r="S463" s="49">
        <v>71</v>
      </c>
      <c r="T463" s="49">
        <v>2</v>
      </c>
      <c r="U463" s="49">
        <v>5</v>
      </c>
      <c r="V463" s="49">
        <v>20</v>
      </c>
      <c r="W463" s="49">
        <v>67</v>
      </c>
      <c r="X463" s="49">
        <v>94</v>
      </c>
      <c r="Y463" s="49">
        <v>177</v>
      </c>
      <c r="Z463" s="49">
        <v>13</v>
      </c>
      <c r="AA463" s="49">
        <v>4</v>
      </c>
      <c r="AB463" s="49">
        <v>0</v>
      </c>
      <c r="AC463" s="49">
        <v>9</v>
      </c>
      <c r="AD463" s="49">
        <v>0</v>
      </c>
      <c r="AE463" s="293" t="s">
        <v>1719</v>
      </c>
      <c r="AF463" s="294"/>
      <c r="AG463" s="49">
        <v>0</v>
      </c>
      <c r="AH463" s="49">
        <v>6</v>
      </c>
      <c r="AI463" s="49">
        <v>0</v>
      </c>
      <c r="AJ463" s="49">
        <v>0</v>
      </c>
      <c r="AK463" s="49">
        <v>0</v>
      </c>
      <c r="AL463" s="49">
        <v>82</v>
      </c>
      <c r="AM463" s="49">
        <v>1</v>
      </c>
      <c r="AN463" s="49">
        <v>22</v>
      </c>
      <c r="AO463" s="294"/>
      <c r="AP463" s="330">
        <v>98</v>
      </c>
      <c r="AQ463" s="331">
        <v>0.34699999999999998</v>
      </c>
      <c r="AR463" s="331">
        <v>0.377</v>
      </c>
      <c r="AS463" s="331">
        <v>0.42899999999999999</v>
      </c>
      <c r="AT463" s="331">
        <v>0.80600000000000005</v>
      </c>
      <c r="AU463" s="294"/>
      <c r="AV463" s="332">
        <v>294</v>
      </c>
      <c r="AW463" s="331">
        <v>0.29599999999999999</v>
      </c>
      <c r="AX463" s="331">
        <v>0.32900000000000001</v>
      </c>
      <c r="AY463" s="331">
        <v>0.45900000000000002</v>
      </c>
      <c r="AZ463" s="331">
        <v>0.78800000000000003</v>
      </c>
    </row>
    <row r="464" spans="1:70" s="50" customFormat="1" ht="15.75" thickBot="1">
      <c r="A464" s="50" t="s">
        <v>81</v>
      </c>
      <c r="B464" s="50" t="s">
        <v>1720</v>
      </c>
      <c r="C464" s="49">
        <v>33</v>
      </c>
      <c r="D464" s="50" t="s">
        <v>55</v>
      </c>
      <c r="E464" s="50" t="s">
        <v>34</v>
      </c>
      <c r="F464" s="49" t="s">
        <v>10</v>
      </c>
      <c r="G464" s="49">
        <v>133</v>
      </c>
      <c r="H464" s="49">
        <v>553</v>
      </c>
      <c r="I464" s="49">
        <v>496</v>
      </c>
      <c r="J464" s="292">
        <v>0.24199999999999999</v>
      </c>
      <c r="K464" s="292">
        <v>0.32</v>
      </c>
      <c r="L464" s="292">
        <v>0.42899999999999999</v>
      </c>
      <c r="M464" s="292">
        <v>0.75</v>
      </c>
      <c r="N464" s="49">
        <v>58</v>
      </c>
      <c r="O464" s="49">
        <v>120</v>
      </c>
      <c r="P464" s="49">
        <v>24</v>
      </c>
      <c r="Q464" s="49">
        <v>0</v>
      </c>
      <c r="R464" s="49">
        <v>23</v>
      </c>
      <c r="S464" s="49">
        <v>62</v>
      </c>
      <c r="T464" s="49">
        <v>1</v>
      </c>
      <c r="U464" s="49">
        <v>3</v>
      </c>
      <c r="V464" s="49">
        <v>51</v>
      </c>
      <c r="W464" s="49">
        <v>116</v>
      </c>
      <c r="X464" s="49">
        <v>95</v>
      </c>
      <c r="Y464" s="49">
        <v>213</v>
      </c>
      <c r="Z464" s="49">
        <v>15</v>
      </c>
      <c r="AA464" s="49">
        <v>6</v>
      </c>
      <c r="AB464" s="49">
        <v>0</v>
      </c>
      <c r="AC464" s="49">
        <v>0</v>
      </c>
      <c r="AD464" s="49">
        <v>8</v>
      </c>
      <c r="AE464" s="293" t="s">
        <v>907</v>
      </c>
      <c r="AF464" s="294"/>
      <c r="AG464" s="49">
        <v>0</v>
      </c>
      <c r="AH464" s="49">
        <v>18</v>
      </c>
      <c r="AI464" s="49">
        <v>0</v>
      </c>
      <c r="AJ464" s="49">
        <v>0</v>
      </c>
      <c r="AK464" s="49">
        <v>0</v>
      </c>
      <c r="AL464" s="49">
        <v>0</v>
      </c>
      <c r="AM464" s="49">
        <v>0</v>
      </c>
      <c r="AN464" s="49">
        <v>0</v>
      </c>
      <c r="AO464" s="294"/>
      <c r="AP464" s="330">
        <v>106</v>
      </c>
      <c r="AQ464" s="331">
        <v>0.17899999999999999</v>
      </c>
      <c r="AR464" s="331">
        <v>0.29299999999999998</v>
      </c>
      <c r="AS464" s="331">
        <v>0.38700000000000001</v>
      </c>
      <c r="AT464" s="331">
        <v>0.67900000000000005</v>
      </c>
      <c r="AU464" s="294"/>
      <c r="AV464" s="332">
        <v>390</v>
      </c>
      <c r="AW464" s="331">
        <v>0.25900000000000001</v>
      </c>
      <c r="AX464" s="331">
        <v>0.32800000000000001</v>
      </c>
      <c r="AY464" s="331">
        <v>0.441</v>
      </c>
      <c r="AZ464" s="331">
        <v>0.76900000000000002</v>
      </c>
    </row>
    <row r="465" spans="1:52" s="50" customFormat="1" ht="15.75" thickBot="1">
      <c r="A465" s="50" t="s">
        <v>83</v>
      </c>
      <c r="B465" s="50" t="s">
        <v>1721</v>
      </c>
      <c r="C465" s="49">
        <v>31</v>
      </c>
      <c r="D465" s="50" t="s">
        <v>84</v>
      </c>
      <c r="E465" s="50" t="s">
        <v>34</v>
      </c>
      <c r="F465" s="49" t="s">
        <v>37</v>
      </c>
      <c r="G465" s="49">
        <v>154</v>
      </c>
      <c r="H465" s="49">
        <v>667</v>
      </c>
      <c r="I465" s="49">
        <v>571</v>
      </c>
      <c r="J465" s="292">
        <v>0.25900000000000001</v>
      </c>
      <c r="K465" s="292">
        <v>0.36299999999999999</v>
      </c>
      <c r="L465" s="292">
        <v>0.45500000000000002</v>
      </c>
      <c r="M465" s="292">
        <v>0.81799999999999995</v>
      </c>
      <c r="N465" s="49">
        <v>90</v>
      </c>
      <c r="O465" s="49">
        <v>148</v>
      </c>
      <c r="P465" s="49">
        <v>37</v>
      </c>
      <c r="Q465" s="49">
        <v>3</v>
      </c>
      <c r="R465" s="49">
        <v>23</v>
      </c>
      <c r="S465" s="49">
        <v>79</v>
      </c>
      <c r="T465" s="49">
        <v>5</v>
      </c>
      <c r="U465" s="49">
        <v>1</v>
      </c>
      <c r="V465" s="49">
        <v>88</v>
      </c>
      <c r="W465" s="49">
        <v>94</v>
      </c>
      <c r="X465" s="49">
        <v>112</v>
      </c>
      <c r="Y465" s="49">
        <v>260</v>
      </c>
      <c r="Z465" s="49">
        <v>11</v>
      </c>
      <c r="AA465" s="49">
        <v>6</v>
      </c>
      <c r="AB465" s="49">
        <v>0</v>
      </c>
      <c r="AC465" s="49">
        <v>2</v>
      </c>
      <c r="AD465" s="49">
        <v>6</v>
      </c>
      <c r="AE465" s="293" t="s">
        <v>1722</v>
      </c>
      <c r="AF465" s="294"/>
      <c r="AG465" s="49">
        <v>0</v>
      </c>
      <c r="AH465" s="49">
        <v>140</v>
      </c>
      <c r="AI465" s="49">
        <v>0</v>
      </c>
      <c r="AJ465" s="49">
        <v>0</v>
      </c>
      <c r="AK465" s="49">
        <v>0</v>
      </c>
      <c r="AL465" s="49">
        <v>0</v>
      </c>
      <c r="AM465" s="49">
        <v>0</v>
      </c>
      <c r="AN465" s="49">
        <v>7</v>
      </c>
      <c r="AO465" s="294"/>
      <c r="AP465" s="330">
        <v>220</v>
      </c>
      <c r="AQ465" s="331">
        <v>0.255</v>
      </c>
      <c r="AR465" s="331">
        <v>0.35399999999999998</v>
      </c>
      <c r="AS465" s="331">
        <v>0.42299999999999999</v>
      </c>
      <c r="AT465" s="331">
        <v>0.77700000000000002</v>
      </c>
      <c r="AU465" s="294"/>
      <c r="AV465" s="332">
        <v>351</v>
      </c>
      <c r="AW465" s="331">
        <v>0.26200000000000001</v>
      </c>
      <c r="AX465" s="331">
        <v>0.36799999999999999</v>
      </c>
      <c r="AY465" s="331">
        <v>0.47599999999999998</v>
      </c>
      <c r="AZ465" s="331">
        <v>0.84399999999999997</v>
      </c>
    </row>
    <row r="466" spans="1:52" s="50" customFormat="1" ht="15.75" thickBot="1">
      <c r="A466" s="50" t="s">
        <v>279</v>
      </c>
      <c r="B466" s="50" t="s">
        <v>1723</v>
      </c>
      <c r="C466" s="49">
        <v>26</v>
      </c>
      <c r="D466" s="50" t="s">
        <v>36</v>
      </c>
      <c r="E466" s="50" t="s">
        <v>34</v>
      </c>
      <c r="F466" s="49" t="s">
        <v>10</v>
      </c>
      <c r="G466" s="49">
        <v>85</v>
      </c>
      <c r="H466" s="49">
        <v>386</v>
      </c>
      <c r="I466" s="49">
        <v>342</v>
      </c>
      <c r="J466" s="292">
        <v>0.249</v>
      </c>
      <c r="K466" s="292">
        <v>0.32500000000000001</v>
      </c>
      <c r="L466" s="292">
        <v>0.39800000000000002</v>
      </c>
      <c r="M466" s="292">
        <v>0.72199999999999998</v>
      </c>
      <c r="N466" s="49">
        <v>53</v>
      </c>
      <c r="O466" s="49">
        <v>85</v>
      </c>
      <c r="P466" s="49">
        <v>19</v>
      </c>
      <c r="Q466" s="49">
        <v>1</v>
      </c>
      <c r="R466" s="49">
        <v>10</v>
      </c>
      <c r="S466" s="49">
        <v>40</v>
      </c>
      <c r="T466" s="49">
        <v>12</v>
      </c>
      <c r="U466" s="49">
        <v>1</v>
      </c>
      <c r="V466" s="49">
        <v>38</v>
      </c>
      <c r="W466" s="49">
        <v>85</v>
      </c>
      <c r="X466" s="49">
        <v>96</v>
      </c>
      <c r="Y466" s="49">
        <v>136</v>
      </c>
      <c r="Z466" s="49">
        <v>3</v>
      </c>
      <c r="AA466" s="49">
        <v>2</v>
      </c>
      <c r="AB466" s="49">
        <v>1</v>
      </c>
      <c r="AC466" s="49">
        <v>3</v>
      </c>
      <c r="AD466" s="49">
        <v>0</v>
      </c>
      <c r="AE466" s="293" t="s">
        <v>938</v>
      </c>
      <c r="AF466" s="294"/>
      <c r="AG466" s="49">
        <v>0</v>
      </c>
      <c r="AH466" s="49">
        <v>0</v>
      </c>
      <c r="AI466" s="49">
        <v>0</v>
      </c>
      <c r="AJ466" s="49">
        <v>0</v>
      </c>
      <c r="AK466" s="49">
        <v>85</v>
      </c>
      <c r="AL466" s="49">
        <v>0</v>
      </c>
      <c r="AM466" s="49">
        <v>0</v>
      </c>
      <c r="AN466" s="49">
        <v>0</v>
      </c>
      <c r="AO466" s="294"/>
      <c r="AP466" s="330">
        <v>98</v>
      </c>
      <c r="AQ466" s="331">
        <v>0.224</v>
      </c>
      <c r="AR466" s="331">
        <v>0.30299999999999999</v>
      </c>
      <c r="AS466" s="331">
        <v>0.36699999999999999</v>
      </c>
      <c r="AT466" s="331">
        <v>0.67</v>
      </c>
      <c r="AU466" s="294"/>
      <c r="AV466" s="332">
        <v>244</v>
      </c>
      <c r="AW466" s="331">
        <v>0.25800000000000001</v>
      </c>
      <c r="AX466" s="331">
        <v>0.33300000000000002</v>
      </c>
      <c r="AY466" s="331">
        <v>0.41</v>
      </c>
      <c r="AZ466" s="331">
        <v>0.74299999999999999</v>
      </c>
    </row>
    <row r="467" spans="1:52" s="50" customFormat="1" ht="15.75" thickBot="1">
      <c r="A467" s="50" t="s">
        <v>150</v>
      </c>
      <c r="B467" s="50" t="s">
        <v>1724</v>
      </c>
      <c r="C467" s="49">
        <v>26</v>
      </c>
      <c r="D467" s="50" t="s">
        <v>57</v>
      </c>
      <c r="E467" s="50" t="s">
        <v>34</v>
      </c>
      <c r="F467" s="49" t="s">
        <v>10</v>
      </c>
      <c r="G467" s="49">
        <v>124</v>
      </c>
      <c r="H467" s="49">
        <v>435</v>
      </c>
      <c r="I467" s="49">
        <v>387</v>
      </c>
      <c r="J467" s="292">
        <v>0.251</v>
      </c>
      <c r="K467" s="292">
        <v>0.33100000000000002</v>
      </c>
      <c r="L467" s="292">
        <v>0.50900000000000001</v>
      </c>
      <c r="M467" s="292">
        <v>0.84</v>
      </c>
      <c r="N467" s="49">
        <v>52</v>
      </c>
      <c r="O467" s="49">
        <v>97</v>
      </c>
      <c r="P467" s="49">
        <v>25</v>
      </c>
      <c r="Q467" s="49">
        <v>0</v>
      </c>
      <c r="R467" s="49">
        <v>25</v>
      </c>
      <c r="S467" s="49">
        <v>64</v>
      </c>
      <c r="T467" s="49">
        <v>1</v>
      </c>
      <c r="U467" s="49">
        <v>0</v>
      </c>
      <c r="V467" s="49">
        <v>39</v>
      </c>
      <c r="W467" s="49">
        <v>160</v>
      </c>
      <c r="X467" s="49">
        <v>123</v>
      </c>
      <c r="Y467" s="49">
        <v>197</v>
      </c>
      <c r="Z467" s="49">
        <v>8</v>
      </c>
      <c r="AA467" s="49">
        <v>8</v>
      </c>
      <c r="AB467" s="49">
        <v>0</v>
      </c>
      <c r="AC467" s="49">
        <v>1</v>
      </c>
      <c r="AD467" s="49">
        <v>0</v>
      </c>
      <c r="AE467" s="293" t="s">
        <v>936</v>
      </c>
      <c r="AF467" s="294"/>
      <c r="AG467" s="49">
        <v>120</v>
      </c>
      <c r="AH467" s="49">
        <v>0</v>
      </c>
      <c r="AI467" s="49">
        <v>0</v>
      </c>
      <c r="AJ467" s="49">
        <v>0</v>
      </c>
      <c r="AK467" s="49">
        <v>0</v>
      </c>
      <c r="AL467" s="49">
        <v>0</v>
      </c>
      <c r="AM467" s="49">
        <v>0</v>
      </c>
      <c r="AN467" s="49">
        <v>0</v>
      </c>
      <c r="AO467" s="294"/>
      <c r="AP467" s="330">
        <v>91</v>
      </c>
      <c r="AQ467" s="331">
        <v>0.253</v>
      </c>
      <c r="AR467" s="331">
        <v>0.33300000000000002</v>
      </c>
      <c r="AS467" s="331">
        <v>0.54900000000000004</v>
      </c>
      <c r="AT467" s="331">
        <v>0.88300000000000001</v>
      </c>
      <c r="AU467" s="294"/>
      <c r="AV467" s="332">
        <v>296</v>
      </c>
      <c r="AW467" s="331">
        <v>0.25</v>
      </c>
      <c r="AX467" s="331">
        <v>0.33</v>
      </c>
      <c r="AY467" s="331">
        <v>0.497</v>
      </c>
      <c r="AZ467" s="331">
        <v>0.82699999999999996</v>
      </c>
    </row>
    <row r="468" spans="1:52" ht="15" customHeight="1">
      <c r="AP468" s="52"/>
      <c r="AQ468" s="52"/>
      <c r="AR468" s="52"/>
      <c r="AS468" s="52"/>
      <c r="AT468" s="52"/>
      <c r="AU468" s="52"/>
      <c r="AV468" s="52"/>
      <c r="AW468" s="52"/>
      <c r="AX468" s="52"/>
      <c r="AY468" s="52"/>
      <c r="AZ468" s="52"/>
    </row>
    <row r="469" spans="1:52" ht="15" customHeight="1">
      <c r="AP469" s="52"/>
      <c r="AQ469" s="52"/>
      <c r="AR469" s="52"/>
      <c r="AS469" s="52"/>
      <c r="AT469" s="52"/>
      <c r="AU469" s="52"/>
      <c r="AV469" s="52"/>
      <c r="AW469" s="52"/>
      <c r="AX469" s="52"/>
      <c r="AY469" s="52"/>
      <c r="AZ469" s="52"/>
    </row>
    <row r="470" spans="1:52" ht="15" customHeight="1">
      <c r="AP470" s="52"/>
      <c r="AQ470" s="52"/>
      <c r="AR470" s="52"/>
      <c r="AS470" s="52"/>
      <c r="AT470" s="52"/>
      <c r="AU470" s="52"/>
      <c r="AV470" s="52"/>
      <c r="AW470" s="52"/>
      <c r="AX470" s="52"/>
      <c r="AY470" s="52"/>
      <c r="AZ470" s="52"/>
    </row>
    <row r="471" spans="1:52" ht="15" customHeight="1">
      <c r="AP471" s="52"/>
      <c r="AQ471" s="52"/>
      <c r="AR471" s="52"/>
      <c r="AS471" s="52"/>
      <c r="AT471" s="52"/>
      <c r="AU471" s="52"/>
      <c r="AV471" s="52"/>
      <c r="AW471" s="52"/>
      <c r="AX471" s="52"/>
      <c r="AY471" s="52"/>
      <c r="AZ471" s="52"/>
    </row>
    <row r="472" spans="1:52" ht="15" customHeight="1">
      <c r="AP472" s="52"/>
      <c r="AQ472" s="52"/>
      <c r="AR472" s="52"/>
      <c r="AS472" s="52"/>
      <c r="AT472" s="52"/>
      <c r="AU472" s="52"/>
      <c r="AV472" s="52"/>
      <c r="AW472" s="52"/>
      <c r="AX472" s="52"/>
      <c r="AY472" s="52"/>
      <c r="AZ472" s="52"/>
    </row>
    <row r="473" spans="1:52" ht="15" customHeight="1">
      <c r="AP473" s="52"/>
      <c r="AQ473" s="52"/>
      <c r="AR473" s="52"/>
      <c r="AS473" s="52"/>
      <c r="AT473" s="52"/>
      <c r="AU473" s="52"/>
      <c r="AV473" s="52"/>
      <c r="AW473" s="52"/>
      <c r="AX473" s="52"/>
      <c r="AY473" s="52"/>
      <c r="AZ473" s="52"/>
    </row>
    <row r="474" spans="1:52" ht="15" customHeight="1">
      <c r="AP474" s="52"/>
      <c r="AQ474" s="52"/>
      <c r="AR474" s="52"/>
      <c r="AS474" s="52"/>
      <c r="AT474" s="52"/>
      <c r="AU474" s="52"/>
      <c r="AV474" s="52"/>
      <c r="AW474" s="52"/>
      <c r="AX474" s="52"/>
      <c r="AY474" s="52"/>
      <c r="AZ474" s="52"/>
    </row>
    <row r="475" spans="1:52" ht="15" customHeight="1">
      <c r="AP475" s="52"/>
      <c r="AQ475" s="52"/>
      <c r="AR475" s="52"/>
      <c r="AS475" s="52"/>
      <c r="AT475" s="52"/>
      <c r="AU475" s="52"/>
      <c r="AV475" s="52"/>
      <c r="AW475" s="52"/>
      <c r="AX475" s="52"/>
      <c r="AY475" s="52"/>
      <c r="AZ475" s="52"/>
    </row>
    <row r="476" spans="1:52" ht="15" customHeight="1">
      <c r="AP476" s="52"/>
      <c r="AQ476" s="52"/>
      <c r="AR476" s="52"/>
      <c r="AS476" s="52"/>
      <c r="AT476" s="52"/>
      <c r="AU476" s="52"/>
      <c r="AV476" s="52"/>
      <c r="AW476" s="52"/>
      <c r="AX476" s="52"/>
      <c r="AY476" s="52"/>
      <c r="AZ476" s="52"/>
    </row>
    <row r="477" spans="1:52" ht="15" customHeight="1">
      <c r="AP477" s="52"/>
      <c r="AQ477" s="52"/>
      <c r="AR477" s="52"/>
      <c r="AS477" s="52"/>
      <c r="AT477" s="52"/>
      <c r="AU477" s="52"/>
      <c r="AV477" s="52"/>
      <c r="AW477" s="52"/>
      <c r="AX477" s="52"/>
      <c r="AY477" s="52"/>
      <c r="AZ477" s="52"/>
    </row>
    <row r="478" spans="1:52" ht="15" customHeight="1">
      <c r="AP478" s="52"/>
      <c r="AQ478" s="52"/>
      <c r="AR478" s="52"/>
      <c r="AS478" s="52"/>
      <c r="AT478" s="52"/>
      <c r="AU478" s="52"/>
      <c r="AV478" s="52"/>
      <c r="AW478" s="52"/>
      <c r="AX478" s="52"/>
      <c r="AY478" s="52"/>
      <c r="AZ478" s="52"/>
    </row>
    <row r="479" spans="1:52" ht="15" customHeight="1">
      <c r="AP479" s="52"/>
      <c r="AQ479" s="52"/>
      <c r="AR479" s="52"/>
      <c r="AS479" s="52"/>
      <c r="AT479" s="52"/>
      <c r="AU479" s="52"/>
      <c r="AV479" s="52"/>
      <c r="AW479" s="52"/>
      <c r="AX479" s="52"/>
      <c r="AY479" s="52"/>
      <c r="AZ479" s="52"/>
    </row>
    <row r="480" spans="1:52" ht="15" customHeight="1">
      <c r="AP480" s="52"/>
      <c r="AQ480" s="52"/>
      <c r="AR480" s="52"/>
      <c r="AS480" s="52"/>
      <c r="AT480" s="52"/>
      <c r="AU480" s="52"/>
      <c r="AV480" s="52"/>
      <c r="AW480" s="52"/>
      <c r="AX480" s="52"/>
      <c r="AY480" s="52"/>
      <c r="AZ480" s="52"/>
    </row>
    <row r="481" spans="42:52" ht="15" customHeight="1">
      <c r="AP481" s="52"/>
      <c r="AQ481" s="52"/>
      <c r="AR481" s="52"/>
      <c r="AS481" s="52"/>
      <c r="AT481" s="52"/>
      <c r="AU481" s="52"/>
      <c r="AV481" s="52"/>
      <c r="AW481" s="52"/>
      <c r="AX481" s="52"/>
      <c r="AY481" s="52"/>
      <c r="AZ481" s="52"/>
    </row>
    <row r="482" spans="42:52" ht="15" customHeight="1">
      <c r="AP482" s="52"/>
      <c r="AQ482" s="52"/>
      <c r="AR482" s="52"/>
      <c r="AS482" s="52"/>
      <c r="AT482" s="52"/>
      <c r="AU482" s="52"/>
      <c r="AV482" s="52"/>
      <c r="AW482" s="52"/>
      <c r="AX482" s="52"/>
      <c r="AY482" s="52"/>
      <c r="AZ482" s="52"/>
    </row>
    <row r="483" spans="42:52" ht="15" customHeight="1">
      <c r="AP483" s="52"/>
      <c r="AQ483" s="52"/>
      <c r="AR483" s="52"/>
      <c r="AS483" s="52"/>
      <c r="AT483" s="52"/>
      <c r="AU483" s="52"/>
      <c r="AV483" s="52"/>
      <c r="AW483" s="52"/>
      <c r="AX483" s="52"/>
      <c r="AY483" s="52"/>
      <c r="AZ483" s="52"/>
    </row>
  </sheetData>
  <sortState ref="A296:BS312">
    <sortCondition ref="A296"/>
  </sortState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FFFF00"/>
  </sheetPr>
  <dimension ref="A1:AZ273"/>
  <sheetViews>
    <sheetView tabSelected="1" workbookViewId="0">
      <pane xSplit="2" ySplit="4" topLeftCell="C5" activePane="bottomRight" state="frozen"/>
      <selection pane="topRight" activeCell="C1" sqref="C1"/>
      <selection pane="bottomLeft" activeCell="A5" sqref="A5"/>
      <selection pane="bottomRight"/>
    </sheetView>
  </sheetViews>
  <sheetFormatPr defaultRowHeight="15"/>
  <cols>
    <col min="1" max="1" width="19.42578125" style="50" bestFit="1" customWidth="1"/>
    <col min="2" max="2" width="0.140625" style="50" customWidth="1"/>
    <col min="3" max="3" width="3.7109375" style="49" bestFit="1" customWidth="1"/>
    <col min="4" max="4" width="4.85546875" style="49" bestFit="1" customWidth="1"/>
    <col min="5" max="5" width="4.28515625" style="49" hidden="1" customWidth="1"/>
    <col min="6" max="6" width="2.140625" style="49" customWidth="1"/>
    <col min="7" max="7" width="0.7109375" style="49" hidden="1" customWidth="1"/>
    <col min="8" max="8" width="4" style="49" bestFit="1" customWidth="1"/>
    <col min="9" max="9" width="4.42578125" style="49" customWidth="1"/>
    <col min="10" max="13" width="5.42578125" style="49" bestFit="1" customWidth="1"/>
    <col min="14" max="14" width="4" style="49" hidden="1" customWidth="1"/>
    <col min="15" max="15" width="4" style="49" customWidth="1"/>
    <col min="16" max="17" width="3" style="49" customWidth="1"/>
    <col min="18" max="18" width="3.140625" style="49" customWidth="1"/>
    <col min="19" max="19" width="4" style="49" customWidth="1"/>
    <col min="20" max="21" width="3" style="49" customWidth="1"/>
    <col min="22" max="23" width="4" style="49" customWidth="1"/>
    <col min="24" max="24" width="5" style="49" hidden="1" customWidth="1"/>
    <col min="25" max="25" width="4" style="49" hidden="1" customWidth="1"/>
    <col min="26" max="26" width="4.28515625" style="49" hidden="1" customWidth="1"/>
    <col min="27" max="27" width="4.140625" style="49" hidden="1" customWidth="1"/>
    <col min="28" max="29" width="3" style="49" hidden="1" customWidth="1"/>
    <col min="30" max="30" width="3.5703125" style="49" hidden="1" customWidth="1"/>
    <col min="31" max="31" width="11.85546875" style="49" hidden="1" customWidth="1"/>
    <col min="32" max="32" width="1.7109375" style="49" customWidth="1"/>
    <col min="33" max="40" width="4" style="49" customWidth="1"/>
    <col min="41" max="41" width="1.7109375" style="49" customWidth="1"/>
    <col min="42" max="42" width="4" style="49" customWidth="1"/>
    <col min="43" max="46" width="5.42578125" style="49" bestFit="1" customWidth="1"/>
    <col min="47" max="47" width="1.7109375" style="49" customWidth="1"/>
    <col min="48" max="48" width="4" style="49" bestFit="1" customWidth="1"/>
    <col min="49" max="52" width="5.42578125" style="49" bestFit="1" customWidth="1"/>
    <col min="53" max="53" width="3.7109375" style="50" customWidth="1"/>
    <col min="54" max="54" width="4" style="50" bestFit="1" customWidth="1"/>
    <col min="55" max="58" width="5.42578125" style="50" bestFit="1" customWidth="1"/>
    <col min="59" max="16384" width="9.140625" style="50"/>
  </cols>
  <sheetData>
    <row r="1" spans="1:52" ht="29.25" customHeight="1">
      <c r="A1" s="103" t="s">
        <v>3156</v>
      </c>
    </row>
    <row r="3" spans="1:52">
      <c r="AF3" s="290"/>
      <c r="AG3" s="394" t="s">
        <v>471</v>
      </c>
      <c r="AH3" s="394"/>
      <c r="AI3" s="394"/>
      <c r="AJ3" s="394"/>
      <c r="AK3" s="394"/>
      <c r="AL3" s="394"/>
      <c r="AM3" s="394"/>
      <c r="AN3" s="394"/>
      <c r="AO3" s="290"/>
      <c r="AP3" s="395" t="s">
        <v>1752</v>
      </c>
      <c r="AQ3" s="395"/>
      <c r="AR3" s="395"/>
      <c r="AS3" s="395"/>
      <c r="AT3" s="395"/>
      <c r="AU3" s="290"/>
      <c r="AV3" s="394" t="s">
        <v>1753</v>
      </c>
      <c r="AW3" s="394"/>
      <c r="AX3" s="394"/>
      <c r="AY3" s="394"/>
      <c r="AZ3" s="394"/>
    </row>
    <row r="4" spans="1:52" s="2" customFormat="1" ht="21" customHeight="1">
      <c r="A4" s="2" t="s">
        <v>512</v>
      </c>
      <c r="B4" s="2" t="s">
        <v>1194</v>
      </c>
      <c r="C4" s="76" t="s">
        <v>0</v>
      </c>
      <c r="D4" s="76" t="s">
        <v>1</v>
      </c>
      <c r="E4" s="76" t="s">
        <v>2</v>
      </c>
      <c r="F4" s="350" t="s">
        <v>3</v>
      </c>
      <c r="G4" s="76" t="s">
        <v>4</v>
      </c>
      <c r="H4" s="76" t="s">
        <v>5</v>
      </c>
      <c r="I4" s="83" t="s">
        <v>6</v>
      </c>
      <c r="J4" s="76" t="s">
        <v>882</v>
      </c>
      <c r="K4" s="76" t="s">
        <v>7</v>
      </c>
      <c r="L4" s="76" t="s">
        <v>8</v>
      </c>
      <c r="M4" s="76" t="s">
        <v>9</v>
      </c>
      <c r="N4" s="76" t="s">
        <v>10</v>
      </c>
      <c r="O4" s="76" t="s">
        <v>11</v>
      </c>
      <c r="P4" s="76" t="s">
        <v>12</v>
      </c>
      <c r="Q4" s="76" t="s">
        <v>13</v>
      </c>
      <c r="R4" s="76" t="s">
        <v>14</v>
      </c>
      <c r="S4" s="76" t="s">
        <v>15</v>
      </c>
      <c r="T4" s="76" t="s">
        <v>16</v>
      </c>
      <c r="U4" s="76" t="s">
        <v>17</v>
      </c>
      <c r="V4" s="76" t="s">
        <v>18</v>
      </c>
      <c r="W4" s="76" t="s">
        <v>1195</v>
      </c>
      <c r="X4" s="76" t="s">
        <v>19</v>
      </c>
      <c r="Y4" s="76" t="s">
        <v>20</v>
      </c>
      <c r="Z4" s="76" t="s">
        <v>21</v>
      </c>
      <c r="AA4" s="76" t="s">
        <v>1196</v>
      </c>
      <c r="AB4" s="76" t="s">
        <v>22</v>
      </c>
      <c r="AC4" s="76" t="s">
        <v>23</v>
      </c>
      <c r="AD4" s="76" t="s">
        <v>24</v>
      </c>
      <c r="AE4" s="76" t="s">
        <v>1197</v>
      </c>
      <c r="AF4" s="47"/>
      <c r="AG4" s="76" t="s">
        <v>26</v>
      </c>
      <c r="AH4" s="76" t="s">
        <v>27</v>
      </c>
      <c r="AI4" s="76" t="s">
        <v>12</v>
      </c>
      <c r="AJ4" s="76" t="s">
        <v>13</v>
      </c>
      <c r="AK4" s="76" t="s">
        <v>28</v>
      </c>
      <c r="AL4" s="76" t="s">
        <v>29</v>
      </c>
      <c r="AM4" s="76" t="s">
        <v>30</v>
      </c>
      <c r="AN4" s="76" t="s">
        <v>31</v>
      </c>
      <c r="AO4" s="47"/>
      <c r="AP4" s="351" t="s">
        <v>6</v>
      </c>
      <c r="AQ4" s="352" t="s">
        <v>1198</v>
      </c>
      <c r="AR4" s="351" t="s">
        <v>7</v>
      </c>
      <c r="AS4" s="351" t="s">
        <v>8</v>
      </c>
      <c r="AT4" s="351" t="s">
        <v>9</v>
      </c>
      <c r="AU4" s="47"/>
      <c r="AV4" s="351" t="s">
        <v>6</v>
      </c>
      <c r="AW4" s="352" t="s">
        <v>1198</v>
      </c>
      <c r="AX4" s="351" t="s">
        <v>7</v>
      </c>
      <c r="AY4" s="351" t="s">
        <v>8</v>
      </c>
      <c r="AZ4" s="351" t="s">
        <v>9</v>
      </c>
    </row>
    <row r="5" spans="1:52" ht="15.75" thickBot="1">
      <c r="A5" s="50" t="s">
        <v>1754</v>
      </c>
      <c r="B5" s="50" t="s">
        <v>1755</v>
      </c>
      <c r="C5" s="49">
        <v>33</v>
      </c>
      <c r="D5" s="49" t="s">
        <v>36</v>
      </c>
      <c r="E5" s="49" t="s">
        <v>34</v>
      </c>
      <c r="F5" s="49" t="s">
        <v>37</v>
      </c>
      <c r="G5" s="49">
        <v>153</v>
      </c>
      <c r="H5" s="49">
        <v>645</v>
      </c>
      <c r="I5" s="49">
        <v>567</v>
      </c>
      <c r="J5" s="292">
        <v>0.27700000000000002</v>
      </c>
      <c r="K5" s="292">
        <v>0.36</v>
      </c>
      <c r="L5" s="292">
        <v>0.44800000000000001</v>
      </c>
      <c r="M5" s="292">
        <v>0.80800000000000005</v>
      </c>
      <c r="N5" s="49">
        <v>86</v>
      </c>
      <c r="O5" s="49">
        <v>157</v>
      </c>
      <c r="P5" s="49">
        <v>49</v>
      </c>
      <c r="Q5" s="49">
        <v>3</v>
      </c>
      <c r="R5" s="49">
        <v>14</v>
      </c>
      <c r="S5" s="49">
        <v>69</v>
      </c>
      <c r="T5" s="49">
        <v>0</v>
      </c>
      <c r="U5" s="49">
        <v>1</v>
      </c>
      <c r="V5" s="49">
        <v>73</v>
      </c>
      <c r="W5" s="49">
        <v>100</v>
      </c>
      <c r="X5" s="49">
        <v>119</v>
      </c>
      <c r="Y5" s="49">
        <v>254</v>
      </c>
      <c r="Z5" s="49">
        <v>10</v>
      </c>
      <c r="AA5" s="49">
        <v>2</v>
      </c>
      <c r="AB5" s="49">
        <v>0</v>
      </c>
      <c r="AC5" s="49">
        <v>3</v>
      </c>
      <c r="AD5" s="49">
        <v>2</v>
      </c>
      <c r="AE5" s="293" t="s">
        <v>1756</v>
      </c>
      <c r="AF5" s="294"/>
      <c r="AG5" s="49">
        <v>0</v>
      </c>
      <c r="AH5" s="49">
        <v>0</v>
      </c>
      <c r="AI5" s="49">
        <v>136</v>
      </c>
      <c r="AJ5" s="49">
        <v>1</v>
      </c>
      <c r="AK5" s="49">
        <v>0</v>
      </c>
      <c r="AL5" s="49">
        <v>0</v>
      </c>
      <c r="AM5" s="49">
        <v>0</v>
      </c>
      <c r="AN5" s="49">
        <v>0</v>
      </c>
      <c r="AO5" s="294"/>
      <c r="AP5" s="330">
        <v>132</v>
      </c>
      <c r="AQ5" s="331">
        <v>0.25800000000000001</v>
      </c>
      <c r="AR5" s="331">
        <v>0.34899999999999998</v>
      </c>
      <c r="AS5" s="331">
        <v>0.40200000000000002</v>
      </c>
      <c r="AT5" s="331">
        <v>0.75</v>
      </c>
      <c r="AU5" s="294"/>
      <c r="AV5" s="332">
        <v>435</v>
      </c>
      <c r="AW5" s="331">
        <v>0.28299999999999997</v>
      </c>
      <c r="AX5" s="331">
        <v>0.36299999999999999</v>
      </c>
      <c r="AY5" s="331">
        <v>0.46200000000000002</v>
      </c>
      <c r="AZ5" s="331">
        <v>0.82499999999999996</v>
      </c>
    </row>
    <row r="6" spans="1:52" ht="15.75" thickBot="1">
      <c r="A6" s="50" t="s">
        <v>1757</v>
      </c>
      <c r="B6" s="50" t="s">
        <v>1758</v>
      </c>
      <c r="C6" s="49">
        <v>25</v>
      </c>
      <c r="D6" s="49" t="s">
        <v>62</v>
      </c>
      <c r="E6" s="49" t="s">
        <v>34</v>
      </c>
      <c r="F6" s="49" t="s">
        <v>10</v>
      </c>
      <c r="G6" s="49">
        <v>147</v>
      </c>
      <c r="H6" s="49">
        <v>586</v>
      </c>
      <c r="I6" s="49">
        <v>543</v>
      </c>
      <c r="J6" s="292">
        <v>0.29299999999999998</v>
      </c>
      <c r="K6" s="292">
        <v>0.33800000000000002</v>
      </c>
      <c r="L6" s="292">
        <v>0.48799999999999999</v>
      </c>
      <c r="M6" s="292">
        <v>0.82599999999999996</v>
      </c>
      <c r="N6" s="49">
        <v>65</v>
      </c>
      <c r="O6" s="49">
        <v>159</v>
      </c>
      <c r="P6" s="49">
        <v>26</v>
      </c>
      <c r="Q6" s="49">
        <v>4</v>
      </c>
      <c r="R6" s="49">
        <v>24</v>
      </c>
      <c r="S6" s="49">
        <v>78</v>
      </c>
      <c r="T6" s="49">
        <v>1</v>
      </c>
      <c r="U6" s="49">
        <v>0</v>
      </c>
      <c r="V6" s="49">
        <v>33</v>
      </c>
      <c r="W6" s="49">
        <v>139</v>
      </c>
      <c r="X6" s="49">
        <v>120</v>
      </c>
      <c r="Y6" s="49">
        <v>265</v>
      </c>
      <c r="Z6" s="49">
        <v>12</v>
      </c>
      <c r="AA6" s="49">
        <v>6</v>
      </c>
      <c r="AB6" s="49">
        <v>0</v>
      </c>
      <c r="AC6" s="49">
        <v>4</v>
      </c>
      <c r="AD6" s="49">
        <v>1</v>
      </c>
      <c r="AE6" s="293" t="s">
        <v>1759</v>
      </c>
      <c r="AF6" s="294"/>
      <c r="AG6" s="49">
        <v>0</v>
      </c>
      <c r="AH6" s="49">
        <v>45</v>
      </c>
      <c r="AI6" s="49">
        <v>0</v>
      </c>
      <c r="AJ6" s="49">
        <v>0</v>
      </c>
      <c r="AK6" s="49">
        <v>0</v>
      </c>
      <c r="AL6" s="49">
        <v>88</v>
      </c>
      <c r="AM6" s="49">
        <v>0</v>
      </c>
      <c r="AN6" s="49">
        <v>2</v>
      </c>
      <c r="AO6" s="294"/>
      <c r="AP6" s="330">
        <v>157</v>
      </c>
      <c r="AQ6" s="331">
        <v>0.29299999999999998</v>
      </c>
      <c r="AR6" s="331">
        <v>0.32100000000000001</v>
      </c>
      <c r="AS6" s="331">
        <v>0.42</v>
      </c>
      <c r="AT6" s="331">
        <v>0.74199999999999999</v>
      </c>
      <c r="AU6" s="294"/>
      <c r="AV6" s="332">
        <v>386</v>
      </c>
      <c r="AW6" s="331">
        <v>0.29299999999999998</v>
      </c>
      <c r="AX6" s="331">
        <v>0.34399999999999997</v>
      </c>
      <c r="AY6" s="331">
        <v>0.51600000000000001</v>
      </c>
      <c r="AZ6" s="331">
        <v>0.86</v>
      </c>
    </row>
    <row r="7" spans="1:52" ht="15.75" thickBot="1">
      <c r="A7" s="50" t="s">
        <v>1763</v>
      </c>
      <c r="B7" s="50" t="s">
        <v>1764</v>
      </c>
      <c r="C7" s="49">
        <v>26</v>
      </c>
      <c r="D7" s="49" t="s">
        <v>70</v>
      </c>
      <c r="E7" s="49" t="s">
        <v>43</v>
      </c>
      <c r="F7" s="49" t="s">
        <v>10</v>
      </c>
      <c r="G7" s="49">
        <v>140</v>
      </c>
      <c r="H7" s="49">
        <v>568</v>
      </c>
      <c r="I7" s="49">
        <v>514</v>
      </c>
      <c r="J7" s="292">
        <v>0.28799999999999998</v>
      </c>
      <c r="K7" s="292">
        <v>0.35399999999999998</v>
      </c>
      <c r="L7" s="292">
        <v>0.496</v>
      </c>
      <c r="M7" s="292">
        <v>0.85</v>
      </c>
      <c r="N7" s="49">
        <v>85</v>
      </c>
      <c r="O7" s="49">
        <v>148</v>
      </c>
      <c r="P7" s="49">
        <v>34</v>
      </c>
      <c r="Q7" s="49">
        <v>5</v>
      </c>
      <c r="R7" s="49">
        <v>21</v>
      </c>
      <c r="S7" s="49">
        <v>72</v>
      </c>
      <c r="T7" s="49">
        <v>17</v>
      </c>
      <c r="U7" s="49">
        <v>4</v>
      </c>
      <c r="V7" s="49">
        <v>50</v>
      </c>
      <c r="W7" s="49">
        <v>142</v>
      </c>
      <c r="X7" s="49">
        <v>122</v>
      </c>
      <c r="Y7" s="49">
        <v>255</v>
      </c>
      <c r="Z7" s="49">
        <v>2</v>
      </c>
      <c r="AA7" s="49">
        <v>3</v>
      </c>
      <c r="AB7" s="49">
        <v>0</v>
      </c>
      <c r="AC7" s="49">
        <v>1</v>
      </c>
      <c r="AD7" s="49">
        <v>0</v>
      </c>
      <c r="AE7" s="293" t="s">
        <v>1765</v>
      </c>
      <c r="AF7" s="294"/>
      <c r="AG7" s="49">
        <v>0</v>
      </c>
      <c r="AH7" s="49">
        <v>0</v>
      </c>
      <c r="AI7" s="49">
        <v>22</v>
      </c>
      <c r="AJ7" s="49">
        <v>8</v>
      </c>
      <c r="AK7" s="49">
        <v>14</v>
      </c>
      <c r="AL7" s="49">
        <v>48</v>
      </c>
      <c r="AM7" s="49">
        <v>49</v>
      </c>
      <c r="AN7" s="49">
        <v>0</v>
      </c>
      <c r="AO7" s="294"/>
      <c r="AP7" s="330">
        <v>138</v>
      </c>
      <c r="AQ7" s="331">
        <v>0.29699999999999999</v>
      </c>
      <c r="AR7" s="331">
        <v>0.35099999999999998</v>
      </c>
      <c r="AS7" s="331">
        <v>0.48599999999999999</v>
      </c>
      <c r="AT7" s="331">
        <v>0.83699999999999997</v>
      </c>
      <c r="AU7" s="294"/>
      <c r="AV7" s="332">
        <v>376</v>
      </c>
      <c r="AW7" s="331">
        <v>0.28499999999999998</v>
      </c>
      <c r="AX7" s="331">
        <v>0.35499999999999998</v>
      </c>
      <c r="AY7" s="331">
        <v>0.5</v>
      </c>
      <c r="AZ7" s="331">
        <v>0.85499999999999998</v>
      </c>
    </row>
    <row r="8" spans="1:52" ht="15.75" thickBot="1">
      <c r="A8" s="50" t="s">
        <v>1766</v>
      </c>
      <c r="B8" s="50" t="s">
        <v>1767</v>
      </c>
      <c r="C8" s="49">
        <v>25</v>
      </c>
      <c r="D8" s="49" t="s">
        <v>57</v>
      </c>
      <c r="E8" s="49" t="s">
        <v>34</v>
      </c>
      <c r="F8" s="49" t="s">
        <v>35</v>
      </c>
      <c r="G8" s="49">
        <v>134</v>
      </c>
      <c r="H8" s="49">
        <v>550</v>
      </c>
      <c r="I8" s="49">
        <v>509</v>
      </c>
      <c r="J8" s="292">
        <v>0.27500000000000002</v>
      </c>
      <c r="K8" s="292">
        <v>0.32200000000000001</v>
      </c>
      <c r="L8" s="292">
        <v>0.41299999999999998</v>
      </c>
      <c r="M8" s="292">
        <v>0.73499999999999999</v>
      </c>
      <c r="N8" s="49">
        <v>68</v>
      </c>
      <c r="O8" s="49">
        <v>140</v>
      </c>
      <c r="P8" s="49">
        <v>27</v>
      </c>
      <c r="Q8" s="49">
        <v>5</v>
      </c>
      <c r="R8" s="49">
        <v>11</v>
      </c>
      <c r="S8" s="49">
        <v>59</v>
      </c>
      <c r="T8" s="49">
        <v>4</v>
      </c>
      <c r="U8" s="49">
        <v>1</v>
      </c>
      <c r="V8" s="49">
        <v>36</v>
      </c>
      <c r="W8" s="49">
        <v>122</v>
      </c>
      <c r="X8" s="49">
        <v>98</v>
      </c>
      <c r="Y8" s="49">
        <v>210</v>
      </c>
      <c r="Z8" s="49">
        <v>8</v>
      </c>
      <c r="AA8" s="49">
        <v>1</v>
      </c>
      <c r="AB8" s="49">
        <v>1</v>
      </c>
      <c r="AC8" s="49">
        <v>3</v>
      </c>
      <c r="AD8" s="49">
        <v>1</v>
      </c>
      <c r="AE8" s="293" t="s">
        <v>1768</v>
      </c>
      <c r="AF8" s="294"/>
      <c r="AG8" s="49">
        <v>0</v>
      </c>
      <c r="AH8" s="49">
        <v>1</v>
      </c>
      <c r="AI8" s="49">
        <v>0</v>
      </c>
      <c r="AJ8" s="49">
        <v>0</v>
      </c>
      <c r="AK8" s="49">
        <v>0</v>
      </c>
      <c r="AL8" s="49">
        <v>85</v>
      </c>
      <c r="AM8" s="49">
        <v>0</v>
      </c>
      <c r="AN8" s="49">
        <v>50</v>
      </c>
      <c r="AO8" s="294"/>
      <c r="AP8" s="330">
        <v>120</v>
      </c>
      <c r="AQ8" s="331">
        <v>0.27500000000000002</v>
      </c>
      <c r="AR8" s="331">
        <v>0.29899999999999999</v>
      </c>
      <c r="AS8" s="331">
        <v>0.4</v>
      </c>
      <c r="AT8" s="331">
        <v>0.69899999999999995</v>
      </c>
      <c r="AU8" s="294"/>
      <c r="AV8" s="332">
        <v>389</v>
      </c>
      <c r="AW8" s="331">
        <v>0.27500000000000002</v>
      </c>
      <c r="AX8" s="331">
        <v>0.32900000000000001</v>
      </c>
      <c r="AY8" s="331">
        <v>0.41599999999999998</v>
      </c>
      <c r="AZ8" s="331">
        <v>0.746</v>
      </c>
    </row>
    <row r="9" spans="1:52" ht="15.75" thickBot="1">
      <c r="A9" s="50" t="s">
        <v>1769</v>
      </c>
      <c r="B9" s="50" t="s">
        <v>1770</v>
      </c>
      <c r="C9" s="49">
        <v>22</v>
      </c>
      <c r="D9" s="49" t="s">
        <v>132</v>
      </c>
      <c r="E9" s="49" t="s">
        <v>43</v>
      </c>
      <c r="F9" s="49" t="s">
        <v>10</v>
      </c>
      <c r="G9" s="49">
        <v>126</v>
      </c>
      <c r="H9" s="49">
        <v>529</v>
      </c>
      <c r="I9" s="49">
        <v>487</v>
      </c>
      <c r="J9" s="292">
        <v>0.26300000000000001</v>
      </c>
      <c r="K9" s="292">
        <v>0.313</v>
      </c>
      <c r="L9" s="292">
        <v>0.40899999999999997</v>
      </c>
      <c r="M9" s="292">
        <v>0.72099999999999997</v>
      </c>
      <c r="N9" s="49">
        <v>53</v>
      </c>
      <c r="O9" s="49">
        <v>128</v>
      </c>
      <c r="P9" s="49">
        <v>18</v>
      </c>
      <c r="Q9" s="49">
        <v>7</v>
      </c>
      <c r="R9" s="49">
        <v>13</v>
      </c>
      <c r="S9" s="49">
        <v>39</v>
      </c>
      <c r="T9" s="49">
        <v>17</v>
      </c>
      <c r="U9" s="49">
        <v>7</v>
      </c>
      <c r="V9" s="49">
        <v>35</v>
      </c>
      <c r="W9" s="49">
        <v>106</v>
      </c>
      <c r="X9" s="49">
        <v>92</v>
      </c>
      <c r="Y9" s="49">
        <v>199</v>
      </c>
      <c r="Z9" s="49">
        <v>6</v>
      </c>
      <c r="AA9" s="49">
        <v>2</v>
      </c>
      <c r="AB9" s="49">
        <v>1</v>
      </c>
      <c r="AC9" s="49">
        <v>4</v>
      </c>
      <c r="AD9" s="49">
        <v>0</v>
      </c>
      <c r="AE9" s="293" t="s">
        <v>897</v>
      </c>
      <c r="AF9" s="294"/>
      <c r="AG9" s="49">
        <v>0</v>
      </c>
      <c r="AH9" s="49">
        <v>0</v>
      </c>
      <c r="AI9" s="49">
        <v>0</v>
      </c>
      <c r="AJ9" s="49">
        <v>0</v>
      </c>
      <c r="AK9" s="49">
        <v>0</v>
      </c>
      <c r="AL9" s="49">
        <v>0</v>
      </c>
      <c r="AM9" s="49">
        <v>123</v>
      </c>
      <c r="AN9" s="49">
        <v>0</v>
      </c>
      <c r="AO9" s="294"/>
      <c r="AP9" s="330">
        <v>123</v>
      </c>
      <c r="AQ9" s="331">
        <v>0.28499999999999998</v>
      </c>
      <c r="AR9" s="331">
        <v>0.35299999999999998</v>
      </c>
      <c r="AS9" s="331">
        <v>0.48</v>
      </c>
      <c r="AT9" s="331">
        <v>0.83299999999999996</v>
      </c>
      <c r="AU9" s="294"/>
      <c r="AV9" s="332">
        <v>364</v>
      </c>
      <c r="AW9" s="331">
        <v>0.255</v>
      </c>
      <c r="AX9" s="331">
        <v>0.29799999999999999</v>
      </c>
      <c r="AY9" s="331">
        <v>0.38500000000000001</v>
      </c>
      <c r="AZ9" s="331">
        <v>0.68300000000000005</v>
      </c>
    </row>
    <row r="10" spans="1:52" ht="15.75" thickBot="1">
      <c r="A10" s="50" t="s">
        <v>1771</v>
      </c>
      <c r="B10" s="50" t="s">
        <v>1772</v>
      </c>
      <c r="C10" s="49">
        <v>21</v>
      </c>
      <c r="D10" s="49" t="s">
        <v>70</v>
      </c>
      <c r="E10" s="49" t="s">
        <v>43</v>
      </c>
      <c r="F10" s="49" t="s">
        <v>35</v>
      </c>
      <c r="G10" s="49">
        <v>132</v>
      </c>
      <c r="H10" s="49">
        <v>548</v>
      </c>
      <c r="I10" s="49">
        <v>480</v>
      </c>
      <c r="J10" s="292">
        <v>0.26700000000000002</v>
      </c>
      <c r="K10" s="292">
        <v>0.35199999999999998</v>
      </c>
      <c r="L10" s="292">
        <v>0.58099999999999996</v>
      </c>
      <c r="M10" s="292">
        <v>0.93300000000000005</v>
      </c>
      <c r="N10" s="49">
        <v>87</v>
      </c>
      <c r="O10" s="49">
        <v>128</v>
      </c>
      <c r="P10" s="49">
        <v>26</v>
      </c>
      <c r="Q10" s="49">
        <v>4</v>
      </c>
      <c r="R10" s="49">
        <v>39</v>
      </c>
      <c r="S10" s="49">
        <v>97</v>
      </c>
      <c r="T10" s="49">
        <v>10</v>
      </c>
      <c r="U10" s="49">
        <v>3</v>
      </c>
      <c r="V10" s="49">
        <v>64</v>
      </c>
      <c r="W10" s="49">
        <v>146</v>
      </c>
      <c r="X10" s="49">
        <v>142</v>
      </c>
      <c r="Y10" s="49">
        <v>279</v>
      </c>
      <c r="Z10" s="49">
        <v>5</v>
      </c>
      <c r="AA10" s="49">
        <v>1</v>
      </c>
      <c r="AB10" s="49">
        <v>0</v>
      </c>
      <c r="AC10" s="49">
        <v>3</v>
      </c>
      <c r="AD10" s="49">
        <v>13</v>
      </c>
      <c r="AE10" s="293" t="s">
        <v>1773</v>
      </c>
      <c r="AF10" s="294"/>
      <c r="AG10" s="49">
        <v>0</v>
      </c>
      <c r="AH10" s="49">
        <v>93</v>
      </c>
      <c r="AI10" s="49">
        <v>0</v>
      </c>
      <c r="AJ10" s="49">
        <v>0</v>
      </c>
      <c r="AK10" s="49">
        <v>0</v>
      </c>
      <c r="AL10" s="49">
        <v>39</v>
      </c>
      <c r="AM10" s="49">
        <v>4</v>
      </c>
      <c r="AN10" s="49">
        <v>5</v>
      </c>
      <c r="AO10" s="294"/>
      <c r="AP10" s="330">
        <v>155</v>
      </c>
      <c r="AQ10" s="331">
        <v>0.27100000000000002</v>
      </c>
      <c r="AR10" s="331">
        <v>0.33500000000000002</v>
      </c>
      <c r="AS10" s="331">
        <v>0.56799999999999995</v>
      </c>
      <c r="AT10" s="331">
        <v>0.90300000000000002</v>
      </c>
      <c r="AU10" s="294"/>
      <c r="AV10" s="332">
        <v>325</v>
      </c>
      <c r="AW10" s="331">
        <v>0.26500000000000001</v>
      </c>
      <c r="AX10" s="331">
        <v>0.36</v>
      </c>
      <c r="AY10" s="331">
        <v>0.58799999999999997</v>
      </c>
      <c r="AZ10" s="331">
        <v>0.94799999999999995</v>
      </c>
    </row>
    <row r="11" spans="1:52" ht="15.75" thickBot="1">
      <c r="A11" s="50" t="s">
        <v>1774</v>
      </c>
      <c r="B11" s="50" t="s">
        <v>1775</v>
      </c>
      <c r="C11" s="49">
        <v>30</v>
      </c>
      <c r="D11" s="49" t="s">
        <v>71</v>
      </c>
      <c r="E11" s="49" t="s">
        <v>43</v>
      </c>
      <c r="F11" s="49" t="s">
        <v>35</v>
      </c>
      <c r="G11" s="49">
        <v>138</v>
      </c>
      <c r="H11" s="49">
        <v>551</v>
      </c>
      <c r="I11" s="49">
        <v>469</v>
      </c>
      <c r="J11" s="292">
        <v>0.247</v>
      </c>
      <c r="K11" s="292">
        <v>0.35899999999999999</v>
      </c>
      <c r="L11" s="292">
        <v>0.51800000000000002</v>
      </c>
      <c r="M11" s="292">
        <v>0.877</v>
      </c>
      <c r="N11" s="49">
        <v>83</v>
      </c>
      <c r="O11" s="49">
        <v>116</v>
      </c>
      <c r="P11" s="49">
        <v>26</v>
      </c>
      <c r="Q11" s="49">
        <v>4</v>
      </c>
      <c r="R11" s="49">
        <v>31</v>
      </c>
      <c r="S11" s="49">
        <v>63</v>
      </c>
      <c r="T11" s="49">
        <v>4</v>
      </c>
      <c r="U11" s="49">
        <v>2</v>
      </c>
      <c r="V11" s="49">
        <v>75</v>
      </c>
      <c r="W11" s="49">
        <v>163</v>
      </c>
      <c r="X11" s="49">
        <v>126</v>
      </c>
      <c r="Y11" s="49">
        <v>243</v>
      </c>
      <c r="Z11" s="49">
        <v>6</v>
      </c>
      <c r="AA11" s="49">
        <v>7</v>
      </c>
      <c r="AB11" s="49">
        <v>0</v>
      </c>
      <c r="AC11" s="49">
        <v>0</v>
      </c>
      <c r="AD11" s="49">
        <v>5</v>
      </c>
      <c r="AE11" s="293" t="s">
        <v>1776</v>
      </c>
      <c r="AF11" s="294"/>
      <c r="AG11" s="49">
        <v>0</v>
      </c>
      <c r="AH11" s="49">
        <v>108</v>
      </c>
      <c r="AI11" s="49">
        <v>0</v>
      </c>
      <c r="AJ11" s="49">
        <v>0</v>
      </c>
      <c r="AK11" s="49">
        <v>0</v>
      </c>
      <c r="AL11" s="49">
        <v>25</v>
      </c>
      <c r="AM11" s="49">
        <v>0</v>
      </c>
      <c r="AN11" s="49">
        <v>5</v>
      </c>
      <c r="AO11" s="294"/>
      <c r="AP11" s="330">
        <v>99</v>
      </c>
      <c r="AQ11" s="331">
        <v>0.182</v>
      </c>
      <c r="AR11" s="331">
        <v>0.27</v>
      </c>
      <c r="AS11" s="331">
        <v>0.39400000000000002</v>
      </c>
      <c r="AT11" s="331">
        <v>0.66400000000000003</v>
      </c>
      <c r="AU11" s="294"/>
      <c r="AV11" s="332">
        <v>370</v>
      </c>
      <c r="AW11" s="331">
        <v>0.26500000000000001</v>
      </c>
      <c r="AX11" s="331">
        <v>0.38200000000000001</v>
      </c>
      <c r="AY11" s="331">
        <v>0.55100000000000005</v>
      </c>
      <c r="AZ11" s="331">
        <v>0.93300000000000005</v>
      </c>
    </row>
    <row r="12" spans="1:52" ht="15.75" thickBot="1">
      <c r="A12" s="50" t="s">
        <v>1777</v>
      </c>
      <c r="B12" s="50" t="s">
        <v>1778</v>
      </c>
      <c r="C12" s="49">
        <v>25</v>
      </c>
      <c r="D12" s="49" t="s">
        <v>132</v>
      </c>
      <c r="E12" s="49" t="s">
        <v>43</v>
      </c>
      <c r="F12" s="49" t="s">
        <v>10</v>
      </c>
      <c r="G12" s="49">
        <v>122</v>
      </c>
      <c r="H12" s="49">
        <v>479</v>
      </c>
      <c r="I12" s="49">
        <v>445</v>
      </c>
      <c r="J12" s="292">
        <v>0.23100000000000001</v>
      </c>
      <c r="K12" s="292">
        <v>0.28399999999999997</v>
      </c>
      <c r="L12" s="292">
        <v>0.46700000000000003</v>
      </c>
      <c r="M12" s="292">
        <v>0.751</v>
      </c>
      <c r="N12" s="49">
        <v>51</v>
      </c>
      <c r="O12" s="49">
        <v>103</v>
      </c>
      <c r="P12" s="49">
        <v>25</v>
      </c>
      <c r="Q12" s="49">
        <v>1</v>
      </c>
      <c r="R12" s="49">
        <v>26</v>
      </c>
      <c r="S12" s="49">
        <v>58</v>
      </c>
      <c r="T12" s="49">
        <v>3</v>
      </c>
      <c r="U12" s="49">
        <v>0</v>
      </c>
      <c r="V12" s="49">
        <v>27</v>
      </c>
      <c r="W12" s="49">
        <v>140</v>
      </c>
      <c r="X12" s="49">
        <v>97</v>
      </c>
      <c r="Y12" s="49">
        <v>208</v>
      </c>
      <c r="Z12" s="49">
        <v>4</v>
      </c>
      <c r="AA12" s="49">
        <v>6</v>
      </c>
      <c r="AB12" s="49">
        <v>0</v>
      </c>
      <c r="AC12" s="49">
        <v>1</v>
      </c>
      <c r="AD12" s="49">
        <v>1</v>
      </c>
      <c r="AE12" s="293" t="s">
        <v>924</v>
      </c>
      <c r="AF12" s="294"/>
      <c r="AG12" s="49">
        <v>0</v>
      </c>
      <c r="AH12" s="49">
        <v>0</v>
      </c>
      <c r="AI12" s="49">
        <v>0</v>
      </c>
      <c r="AJ12" s="49">
        <v>0</v>
      </c>
      <c r="AK12" s="49">
        <v>0</v>
      </c>
      <c r="AL12" s="49">
        <v>0</v>
      </c>
      <c r="AM12" s="49">
        <v>0</v>
      </c>
      <c r="AN12" s="49">
        <v>120</v>
      </c>
      <c r="AO12" s="294"/>
      <c r="AP12" s="330">
        <v>114</v>
      </c>
      <c r="AQ12" s="331">
        <v>0.316</v>
      </c>
      <c r="AR12" s="331">
        <v>0.39200000000000002</v>
      </c>
      <c r="AS12" s="331">
        <v>0.68400000000000005</v>
      </c>
      <c r="AT12" s="331">
        <v>1.077</v>
      </c>
      <c r="AU12" s="294"/>
      <c r="AV12" s="332">
        <v>331</v>
      </c>
      <c r="AW12" s="331">
        <v>0.20200000000000001</v>
      </c>
      <c r="AX12" s="331">
        <v>0.24399999999999999</v>
      </c>
      <c r="AY12" s="331">
        <v>0.39300000000000002</v>
      </c>
      <c r="AZ12" s="331">
        <v>0.63600000000000001</v>
      </c>
    </row>
    <row r="13" spans="1:52" ht="15.75" thickBot="1">
      <c r="A13" s="50" t="s">
        <v>188</v>
      </c>
      <c r="B13" s="50" t="s">
        <v>1222</v>
      </c>
      <c r="C13" s="49">
        <v>34</v>
      </c>
      <c r="D13" s="49" t="s">
        <v>78</v>
      </c>
      <c r="E13" s="49" t="s">
        <v>43</v>
      </c>
      <c r="F13" s="49" t="s">
        <v>10</v>
      </c>
      <c r="G13" s="49">
        <v>130</v>
      </c>
      <c r="H13" s="49">
        <v>503</v>
      </c>
      <c r="I13" s="49">
        <v>426</v>
      </c>
      <c r="J13" s="292">
        <v>0.26300000000000001</v>
      </c>
      <c r="K13" s="292">
        <v>0.36799999999999999</v>
      </c>
      <c r="L13" s="292">
        <v>0.371</v>
      </c>
      <c r="M13" s="292">
        <v>0.73899999999999999</v>
      </c>
      <c r="N13" s="49">
        <v>44</v>
      </c>
      <c r="O13" s="49">
        <v>112</v>
      </c>
      <c r="P13" s="49">
        <v>16</v>
      </c>
      <c r="Q13" s="49">
        <v>0</v>
      </c>
      <c r="R13" s="49">
        <v>10</v>
      </c>
      <c r="S13" s="49">
        <v>52</v>
      </c>
      <c r="T13" s="49">
        <v>0</v>
      </c>
      <c r="U13" s="49">
        <v>1</v>
      </c>
      <c r="V13" s="49">
        <v>58</v>
      </c>
      <c r="W13" s="49">
        <v>116</v>
      </c>
      <c r="X13" s="49">
        <v>96</v>
      </c>
      <c r="Y13" s="49">
        <v>158</v>
      </c>
      <c r="Z13" s="49">
        <v>10</v>
      </c>
      <c r="AA13" s="49">
        <v>15</v>
      </c>
      <c r="AB13" s="49">
        <v>0</v>
      </c>
      <c r="AC13" s="49">
        <v>4</v>
      </c>
      <c r="AD13" s="49">
        <v>5</v>
      </c>
      <c r="AE13" s="293" t="s">
        <v>945</v>
      </c>
      <c r="AF13" s="294"/>
      <c r="AG13" s="49">
        <v>0</v>
      </c>
      <c r="AH13" s="49">
        <v>3</v>
      </c>
      <c r="AI13" s="49">
        <v>0</v>
      </c>
      <c r="AJ13" s="49">
        <v>116</v>
      </c>
      <c r="AK13" s="49">
        <v>0</v>
      </c>
      <c r="AL13" s="49">
        <v>0</v>
      </c>
      <c r="AM13" s="49">
        <v>0</v>
      </c>
      <c r="AN13" s="49">
        <v>0</v>
      </c>
      <c r="AO13" s="294"/>
      <c r="AP13" s="330">
        <v>107</v>
      </c>
      <c r="AQ13" s="331">
        <v>0.308</v>
      </c>
      <c r="AR13" s="331">
        <v>0.41899999999999998</v>
      </c>
      <c r="AS13" s="331">
        <v>0.42099999999999999</v>
      </c>
      <c r="AT13" s="331">
        <v>0.83899999999999997</v>
      </c>
      <c r="AU13" s="294"/>
      <c r="AV13" s="332">
        <v>319</v>
      </c>
      <c r="AW13" s="331">
        <v>0.248</v>
      </c>
      <c r="AX13" s="331">
        <v>0.35</v>
      </c>
      <c r="AY13" s="331">
        <v>0.35399999999999998</v>
      </c>
      <c r="AZ13" s="331">
        <v>0.70399999999999996</v>
      </c>
    </row>
    <row r="14" spans="1:52" ht="15.75" thickBot="1">
      <c r="A14" s="50" t="s">
        <v>1779</v>
      </c>
      <c r="B14" s="50" t="s">
        <v>1780</v>
      </c>
      <c r="C14" s="49">
        <v>23</v>
      </c>
      <c r="D14" s="49" t="s">
        <v>51</v>
      </c>
      <c r="E14" s="49" t="s">
        <v>43</v>
      </c>
      <c r="F14" s="49" t="s">
        <v>10</v>
      </c>
      <c r="G14" s="49">
        <v>108</v>
      </c>
      <c r="H14" s="49">
        <v>443</v>
      </c>
      <c r="I14" s="49">
        <v>417</v>
      </c>
      <c r="J14" s="292">
        <v>0.28499999999999998</v>
      </c>
      <c r="K14" s="292">
        <v>0.32500000000000001</v>
      </c>
      <c r="L14" s="292">
        <v>0.53200000000000003</v>
      </c>
      <c r="M14" s="292">
        <v>0.85699999999999998</v>
      </c>
      <c r="N14" s="49">
        <v>55</v>
      </c>
      <c r="O14" s="49">
        <v>119</v>
      </c>
      <c r="P14" s="49">
        <v>26</v>
      </c>
      <c r="Q14" s="49">
        <v>1</v>
      </c>
      <c r="R14" s="49">
        <v>25</v>
      </c>
      <c r="S14" s="49">
        <v>65</v>
      </c>
      <c r="T14" s="49">
        <v>1</v>
      </c>
      <c r="U14" s="49">
        <v>0</v>
      </c>
      <c r="V14" s="49">
        <v>21</v>
      </c>
      <c r="W14" s="49">
        <v>124</v>
      </c>
      <c r="X14" s="49">
        <v>121</v>
      </c>
      <c r="Y14" s="49">
        <v>222</v>
      </c>
      <c r="Z14" s="49">
        <v>8</v>
      </c>
      <c r="AA14" s="49">
        <v>4</v>
      </c>
      <c r="AB14" s="49">
        <v>0</v>
      </c>
      <c r="AC14" s="49">
        <v>1</v>
      </c>
      <c r="AD14" s="49">
        <v>1</v>
      </c>
      <c r="AE14" s="293" t="s">
        <v>1781</v>
      </c>
      <c r="AF14" s="294"/>
      <c r="AG14" s="49">
        <v>0</v>
      </c>
      <c r="AH14" s="49">
        <v>0</v>
      </c>
      <c r="AI14" s="49">
        <v>20</v>
      </c>
      <c r="AJ14" s="49">
        <v>0</v>
      </c>
      <c r="AK14" s="49">
        <v>86</v>
      </c>
      <c r="AL14" s="49">
        <v>0</v>
      </c>
      <c r="AM14" s="49">
        <v>0</v>
      </c>
      <c r="AN14" s="49">
        <v>0</v>
      </c>
      <c r="AO14" s="294"/>
      <c r="AP14" s="330">
        <v>80</v>
      </c>
      <c r="AQ14" s="331">
        <v>0.28799999999999998</v>
      </c>
      <c r="AR14" s="331">
        <v>0.35199999999999998</v>
      </c>
      <c r="AS14" s="331">
        <v>0.6</v>
      </c>
      <c r="AT14" s="331">
        <v>0.95199999999999996</v>
      </c>
      <c r="AU14" s="294"/>
      <c r="AV14" s="332">
        <v>337</v>
      </c>
      <c r="AW14" s="331">
        <v>0.28499999999999998</v>
      </c>
      <c r="AX14" s="331">
        <v>0.318</v>
      </c>
      <c r="AY14" s="331">
        <v>0.51600000000000001</v>
      </c>
      <c r="AZ14" s="331">
        <v>0.83499999999999996</v>
      </c>
    </row>
    <row r="15" spans="1:52" ht="15.75" thickBot="1">
      <c r="A15" s="50" t="s">
        <v>1782</v>
      </c>
      <c r="B15" s="50" t="s">
        <v>1783</v>
      </c>
      <c r="C15" s="49">
        <v>26</v>
      </c>
      <c r="D15" s="49" t="s">
        <v>59</v>
      </c>
      <c r="E15" s="49" t="s">
        <v>34</v>
      </c>
      <c r="F15" s="49" t="s">
        <v>10</v>
      </c>
      <c r="G15" s="49">
        <v>118</v>
      </c>
      <c r="H15" s="49">
        <v>443</v>
      </c>
      <c r="I15" s="49">
        <v>414</v>
      </c>
      <c r="J15" s="292">
        <v>0.22</v>
      </c>
      <c r="K15" s="292">
        <v>0.26</v>
      </c>
      <c r="L15" s="292">
        <v>0.45200000000000001</v>
      </c>
      <c r="M15" s="292">
        <v>0.71099999999999997</v>
      </c>
      <c r="N15" s="49">
        <v>43</v>
      </c>
      <c r="O15" s="49">
        <v>91</v>
      </c>
      <c r="P15" s="49">
        <v>16</v>
      </c>
      <c r="Q15" s="49">
        <v>1</v>
      </c>
      <c r="R15" s="49">
        <v>26</v>
      </c>
      <c r="S15" s="49">
        <v>68</v>
      </c>
      <c r="T15" s="49">
        <v>0</v>
      </c>
      <c r="U15" s="49">
        <v>1</v>
      </c>
      <c r="V15" s="49">
        <v>19</v>
      </c>
      <c r="W15" s="49">
        <v>165</v>
      </c>
      <c r="X15" s="49">
        <v>87</v>
      </c>
      <c r="Y15" s="49">
        <v>187</v>
      </c>
      <c r="Z15" s="49">
        <v>12</v>
      </c>
      <c r="AA15" s="49">
        <v>5</v>
      </c>
      <c r="AB15" s="49">
        <v>0</v>
      </c>
      <c r="AC15" s="49">
        <v>5</v>
      </c>
      <c r="AD15" s="49">
        <v>0</v>
      </c>
      <c r="AE15" s="293" t="s">
        <v>1784</v>
      </c>
      <c r="AF15" s="294"/>
      <c r="AG15" s="49">
        <v>0</v>
      </c>
      <c r="AH15" s="49">
        <v>19</v>
      </c>
      <c r="AI15" s="49">
        <v>0</v>
      </c>
      <c r="AJ15" s="49">
        <v>34</v>
      </c>
      <c r="AK15" s="49">
        <v>0</v>
      </c>
      <c r="AL15" s="49">
        <v>0</v>
      </c>
      <c r="AM15" s="49">
        <v>0</v>
      </c>
      <c r="AN15" s="49">
        <v>0</v>
      </c>
      <c r="AO15" s="294"/>
      <c r="AP15" s="330">
        <v>112</v>
      </c>
      <c r="AQ15" s="331">
        <v>0.25</v>
      </c>
      <c r="AR15" s="331">
        <v>0.30299999999999999</v>
      </c>
      <c r="AS15" s="331">
        <v>0.45500000000000002</v>
      </c>
      <c r="AT15" s="331">
        <v>0.75900000000000001</v>
      </c>
      <c r="AU15" s="294"/>
      <c r="AV15" s="332">
        <v>302</v>
      </c>
      <c r="AW15" s="331">
        <v>0.20899999999999999</v>
      </c>
      <c r="AX15" s="331">
        <v>0.24299999999999999</v>
      </c>
      <c r="AY15" s="331">
        <v>0.45</v>
      </c>
      <c r="AZ15" s="331">
        <v>0.69299999999999995</v>
      </c>
    </row>
    <row r="16" spans="1:52" ht="15.75" thickBot="1">
      <c r="A16" s="50" t="s">
        <v>130</v>
      </c>
      <c r="B16" s="50" t="s">
        <v>1785</v>
      </c>
      <c r="C16" s="49">
        <v>38</v>
      </c>
      <c r="D16" s="49" t="s">
        <v>89</v>
      </c>
      <c r="E16" s="49" t="s">
        <v>34</v>
      </c>
      <c r="F16" s="49" t="s">
        <v>37</v>
      </c>
      <c r="G16" s="49">
        <v>107</v>
      </c>
      <c r="H16" s="49">
        <v>435</v>
      </c>
      <c r="I16" s="49">
        <v>392</v>
      </c>
      <c r="J16" s="292">
        <v>0.255</v>
      </c>
      <c r="K16" s="292">
        <v>0.32400000000000001</v>
      </c>
      <c r="L16" s="292">
        <v>0.372</v>
      </c>
      <c r="M16" s="292">
        <v>0.69699999999999995</v>
      </c>
      <c r="N16" s="49">
        <v>38</v>
      </c>
      <c r="O16" s="49">
        <v>100</v>
      </c>
      <c r="P16" s="49">
        <v>16</v>
      </c>
      <c r="Q16" s="49">
        <v>0</v>
      </c>
      <c r="R16" s="49">
        <v>10</v>
      </c>
      <c r="S16" s="49">
        <v>47</v>
      </c>
      <c r="T16" s="49">
        <v>0</v>
      </c>
      <c r="U16" s="49">
        <v>0</v>
      </c>
      <c r="V16" s="49">
        <v>36</v>
      </c>
      <c r="W16" s="49">
        <v>63</v>
      </c>
      <c r="X16" s="49">
        <v>84</v>
      </c>
      <c r="Y16" s="49">
        <v>146</v>
      </c>
      <c r="Z16" s="49">
        <v>15</v>
      </c>
      <c r="AA16" s="49">
        <v>5</v>
      </c>
      <c r="AB16" s="49">
        <v>0</v>
      </c>
      <c r="AC16" s="49">
        <v>2</v>
      </c>
      <c r="AD16" s="49">
        <v>3</v>
      </c>
      <c r="AE16" s="293" t="s">
        <v>1786</v>
      </c>
      <c r="AF16" s="294"/>
      <c r="AG16" s="49">
        <v>0</v>
      </c>
      <c r="AH16" s="49">
        <v>0</v>
      </c>
      <c r="AI16" s="49">
        <v>0</v>
      </c>
      <c r="AJ16" s="49">
        <v>0</v>
      </c>
      <c r="AK16" s="49">
        <v>0</v>
      </c>
      <c r="AL16" s="49">
        <v>0</v>
      </c>
      <c r="AM16" s="49">
        <v>0</v>
      </c>
      <c r="AN16" s="49">
        <v>0</v>
      </c>
      <c r="AO16" s="294"/>
      <c r="AP16" s="330">
        <v>94</v>
      </c>
      <c r="AQ16" s="331">
        <v>0.255</v>
      </c>
      <c r="AR16" s="331">
        <v>0.307</v>
      </c>
      <c r="AS16" s="331">
        <v>0.31900000000000001</v>
      </c>
      <c r="AT16" s="331">
        <v>0.626</v>
      </c>
      <c r="AU16" s="294"/>
      <c r="AV16" s="332">
        <v>298</v>
      </c>
      <c r="AW16" s="331">
        <v>0.255</v>
      </c>
      <c r="AX16" s="331">
        <v>0.32900000000000001</v>
      </c>
      <c r="AY16" s="331">
        <v>0.38900000000000001</v>
      </c>
      <c r="AZ16" s="331">
        <v>0.71899999999999997</v>
      </c>
    </row>
    <row r="17" spans="1:52" ht="15.75" thickBot="1">
      <c r="A17" s="50" t="s">
        <v>1787</v>
      </c>
      <c r="B17" s="50" t="s">
        <v>1788</v>
      </c>
      <c r="C17" s="49">
        <v>24</v>
      </c>
      <c r="D17" s="49" t="s">
        <v>40</v>
      </c>
      <c r="E17" s="49" t="s">
        <v>34</v>
      </c>
      <c r="F17" s="49" t="s">
        <v>10</v>
      </c>
      <c r="G17" s="49">
        <v>113</v>
      </c>
      <c r="H17" s="49">
        <v>422</v>
      </c>
      <c r="I17" s="49">
        <v>384</v>
      </c>
      <c r="J17" s="292">
        <v>0.255</v>
      </c>
      <c r="K17" s="292">
        <v>0.32</v>
      </c>
      <c r="L17" s="292">
        <v>0.432</v>
      </c>
      <c r="M17" s="292">
        <v>0.752</v>
      </c>
      <c r="N17" s="49">
        <v>55</v>
      </c>
      <c r="O17" s="49">
        <v>98</v>
      </c>
      <c r="P17" s="49">
        <v>15</v>
      </c>
      <c r="Q17" s="49">
        <v>1</v>
      </c>
      <c r="R17" s="49">
        <v>17</v>
      </c>
      <c r="S17" s="49">
        <v>40</v>
      </c>
      <c r="T17" s="49">
        <v>1</v>
      </c>
      <c r="U17" s="49">
        <v>1</v>
      </c>
      <c r="V17" s="49">
        <v>35</v>
      </c>
      <c r="W17" s="49">
        <v>118</v>
      </c>
      <c r="X17" s="49">
        <v>97</v>
      </c>
      <c r="Y17" s="49">
        <v>166</v>
      </c>
      <c r="Z17" s="49">
        <v>8</v>
      </c>
      <c r="AA17" s="49">
        <v>2</v>
      </c>
      <c r="AB17" s="49">
        <v>0</v>
      </c>
      <c r="AC17" s="49">
        <v>1</v>
      </c>
      <c r="AD17" s="49">
        <v>0</v>
      </c>
      <c r="AE17" s="293" t="s">
        <v>1789</v>
      </c>
      <c r="AF17" s="294"/>
      <c r="AG17" s="49">
        <v>0</v>
      </c>
      <c r="AH17" s="49">
        <v>0</v>
      </c>
      <c r="AI17" s="49">
        <v>0</v>
      </c>
      <c r="AJ17" s="49">
        <v>0</v>
      </c>
      <c r="AK17" s="49">
        <v>0</v>
      </c>
      <c r="AL17" s="49">
        <v>9</v>
      </c>
      <c r="AM17" s="49">
        <v>1</v>
      </c>
      <c r="AN17" s="49">
        <v>92</v>
      </c>
      <c r="AO17" s="294"/>
      <c r="AP17" s="330">
        <v>114</v>
      </c>
      <c r="AQ17" s="331">
        <v>0.246</v>
      </c>
      <c r="AR17" s="331">
        <v>0.28299999999999997</v>
      </c>
      <c r="AS17" s="331">
        <v>0.43</v>
      </c>
      <c r="AT17" s="331">
        <v>0.71299999999999997</v>
      </c>
      <c r="AU17" s="294"/>
      <c r="AV17" s="332">
        <v>270</v>
      </c>
      <c r="AW17" s="331">
        <v>0.25900000000000001</v>
      </c>
      <c r="AX17" s="331">
        <v>0.33400000000000002</v>
      </c>
      <c r="AY17" s="331">
        <v>0.433</v>
      </c>
      <c r="AZ17" s="331">
        <v>0.76800000000000002</v>
      </c>
    </row>
    <row r="18" spans="1:52" ht="15.75" thickBot="1">
      <c r="A18" s="50" t="s">
        <v>1790</v>
      </c>
      <c r="B18" s="50" t="s">
        <v>1791</v>
      </c>
      <c r="C18" s="49">
        <v>22</v>
      </c>
      <c r="D18" s="49" t="s">
        <v>97</v>
      </c>
      <c r="E18" s="49" t="s">
        <v>43</v>
      </c>
      <c r="F18" s="49" t="s">
        <v>37</v>
      </c>
      <c r="G18" s="49">
        <v>115</v>
      </c>
      <c r="H18" s="49">
        <v>413</v>
      </c>
      <c r="I18" s="49">
        <v>364</v>
      </c>
      <c r="J18" s="292">
        <v>0.253</v>
      </c>
      <c r="K18" s="292">
        <v>0.32800000000000001</v>
      </c>
      <c r="L18" s="292">
        <v>0.51400000000000001</v>
      </c>
      <c r="M18" s="292">
        <v>0.84199999999999997</v>
      </c>
      <c r="N18" s="49">
        <v>62</v>
      </c>
      <c r="O18" s="49">
        <v>92</v>
      </c>
      <c r="P18" s="49">
        <v>17</v>
      </c>
      <c r="Q18" s="49">
        <v>3</v>
      </c>
      <c r="R18" s="49">
        <v>24</v>
      </c>
      <c r="S18" s="49">
        <v>68</v>
      </c>
      <c r="T18" s="49">
        <v>8</v>
      </c>
      <c r="U18" s="49">
        <v>4</v>
      </c>
      <c r="V18" s="49">
        <v>39</v>
      </c>
      <c r="W18" s="49">
        <v>129</v>
      </c>
      <c r="X18" s="49">
        <v>114</v>
      </c>
      <c r="Y18" s="49">
        <v>187</v>
      </c>
      <c r="Z18" s="49">
        <v>12</v>
      </c>
      <c r="AA18" s="49">
        <v>4</v>
      </c>
      <c r="AB18" s="49">
        <v>2</v>
      </c>
      <c r="AC18" s="49">
        <v>4</v>
      </c>
      <c r="AD18" s="49">
        <v>5</v>
      </c>
      <c r="AE18" s="293" t="s">
        <v>1792</v>
      </c>
      <c r="AF18" s="294"/>
      <c r="AG18" s="49">
        <v>0</v>
      </c>
      <c r="AH18" s="49">
        <v>0</v>
      </c>
      <c r="AI18" s="49">
        <v>44</v>
      </c>
      <c r="AJ18" s="49">
        <v>4</v>
      </c>
      <c r="AK18" s="49">
        <v>0</v>
      </c>
      <c r="AL18" s="49">
        <v>29</v>
      </c>
      <c r="AM18" s="49">
        <v>54</v>
      </c>
      <c r="AN18" s="49">
        <v>14</v>
      </c>
      <c r="AO18" s="294"/>
      <c r="AP18" s="330">
        <v>105</v>
      </c>
      <c r="AQ18" s="331">
        <v>0.27600000000000002</v>
      </c>
      <c r="AR18" s="331">
        <v>0.313</v>
      </c>
      <c r="AS18" s="331">
        <v>0.47599999999999998</v>
      </c>
      <c r="AT18" s="331">
        <v>0.78900000000000003</v>
      </c>
      <c r="AU18" s="294"/>
      <c r="AV18" s="332">
        <v>259</v>
      </c>
      <c r="AW18" s="331">
        <v>0.24299999999999999</v>
      </c>
      <c r="AX18" s="331">
        <v>0.33400000000000002</v>
      </c>
      <c r="AY18" s="331">
        <v>0.52900000000000003</v>
      </c>
      <c r="AZ18" s="331">
        <v>0.86299999999999999</v>
      </c>
    </row>
    <row r="19" spans="1:52" ht="15.75" thickBot="1">
      <c r="A19" s="50" t="s">
        <v>1793</v>
      </c>
      <c r="B19" s="50" t="s">
        <v>1794</v>
      </c>
      <c r="C19" s="49">
        <v>30</v>
      </c>
      <c r="D19" s="49" t="s">
        <v>71</v>
      </c>
      <c r="E19" s="49" t="s">
        <v>43</v>
      </c>
      <c r="F19" s="49" t="s">
        <v>10</v>
      </c>
      <c r="G19" s="49">
        <v>107</v>
      </c>
      <c r="H19" s="49">
        <v>359</v>
      </c>
      <c r="I19" s="49">
        <v>330</v>
      </c>
      <c r="J19" s="292">
        <v>0.27900000000000003</v>
      </c>
      <c r="K19" s="292">
        <v>0.32700000000000001</v>
      </c>
      <c r="L19" s="292">
        <v>0.42399999999999999</v>
      </c>
      <c r="M19" s="292">
        <v>0.751</v>
      </c>
      <c r="N19" s="49">
        <v>45</v>
      </c>
      <c r="O19" s="49">
        <v>92</v>
      </c>
      <c r="P19" s="49">
        <v>21</v>
      </c>
      <c r="Q19" s="49">
        <v>0</v>
      </c>
      <c r="R19" s="49">
        <v>9</v>
      </c>
      <c r="S19" s="49">
        <v>43</v>
      </c>
      <c r="T19" s="49">
        <v>2</v>
      </c>
      <c r="U19" s="49">
        <v>0</v>
      </c>
      <c r="V19" s="49">
        <v>20</v>
      </c>
      <c r="W19" s="49">
        <v>79</v>
      </c>
      <c r="X19" s="49">
        <v>95</v>
      </c>
      <c r="Y19" s="49">
        <v>140</v>
      </c>
      <c r="Z19" s="49">
        <v>8</v>
      </c>
      <c r="AA19" s="49">
        <v>5</v>
      </c>
      <c r="AB19" s="49">
        <v>1</v>
      </c>
      <c r="AC19" s="49">
        <v>3</v>
      </c>
      <c r="AD19" s="49">
        <v>0</v>
      </c>
      <c r="AE19" s="293" t="s">
        <v>884</v>
      </c>
      <c r="AF19" s="294"/>
      <c r="AG19" s="49">
        <v>102</v>
      </c>
      <c r="AH19" s="49">
        <v>0</v>
      </c>
      <c r="AI19" s="49">
        <v>0</v>
      </c>
      <c r="AJ19" s="49">
        <v>0</v>
      </c>
      <c r="AK19" s="49">
        <v>0</v>
      </c>
      <c r="AL19" s="49">
        <v>0</v>
      </c>
      <c r="AM19" s="49">
        <v>0</v>
      </c>
      <c r="AN19" s="49">
        <v>0</v>
      </c>
      <c r="AO19" s="294"/>
      <c r="AP19" s="330">
        <v>94</v>
      </c>
      <c r="AQ19" s="331">
        <v>0.28699999999999998</v>
      </c>
      <c r="AR19" s="331">
        <v>0.33300000000000002</v>
      </c>
      <c r="AS19" s="331">
        <v>0.372</v>
      </c>
      <c r="AT19" s="331">
        <v>0.70599999999999996</v>
      </c>
      <c r="AU19" s="294"/>
      <c r="AV19" s="332">
        <v>236</v>
      </c>
      <c r="AW19" s="331">
        <v>0.27500000000000002</v>
      </c>
      <c r="AX19" s="331">
        <v>0.32400000000000001</v>
      </c>
      <c r="AY19" s="331">
        <v>0.44500000000000001</v>
      </c>
      <c r="AZ19" s="331">
        <v>0.76900000000000002</v>
      </c>
    </row>
    <row r="20" spans="1:52" ht="15.75" thickBot="1">
      <c r="A20" s="50" t="s">
        <v>1795</v>
      </c>
      <c r="B20" s="50" t="s">
        <v>1796</v>
      </c>
      <c r="C20" s="49">
        <v>23</v>
      </c>
      <c r="D20" s="49" t="s">
        <v>47</v>
      </c>
      <c r="E20" s="49" t="s">
        <v>43</v>
      </c>
      <c r="F20" s="49" t="s">
        <v>35</v>
      </c>
      <c r="G20" s="49">
        <v>83</v>
      </c>
      <c r="H20" s="49">
        <v>343</v>
      </c>
      <c r="I20" s="49">
        <v>313</v>
      </c>
      <c r="J20" s="292">
        <v>0.28799999999999998</v>
      </c>
      <c r="K20" s="292">
        <v>0.33800000000000002</v>
      </c>
      <c r="L20" s="292">
        <v>0.47299999999999998</v>
      </c>
      <c r="M20" s="292">
        <v>0.81100000000000005</v>
      </c>
      <c r="N20" s="49">
        <v>45</v>
      </c>
      <c r="O20" s="49">
        <v>90</v>
      </c>
      <c r="P20" s="49">
        <v>14</v>
      </c>
      <c r="Q20" s="49">
        <v>4</v>
      </c>
      <c r="R20" s="49">
        <v>12</v>
      </c>
      <c r="S20" s="49">
        <v>55</v>
      </c>
      <c r="T20" s="49">
        <v>1</v>
      </c>
      <c r="U20" s="49">
        <v>2</v>
      </c>
      <c r="V20" s="49">
        <v>20</v>
      </c>
      <c r="W20" s="49">
        <v>97</v>
      </c>
      <c r="X20" s="49">
        <v>113</v>
      </c>
      <c r="Y20" s="49">
        <v>148</v>
      </c>
      <c r="Z20" s="49">
        <v>8</v>
      </c>
      <c r="AA20" s="49">
        <v>6</v>
      </c>
      <c r="AB20" s="49">
        <v>0</v>
      </c>
      <c r="AC20" s="49">
        <v>4</v>
      </c>
      <c r="AD20" s="49">
        <v>0</v>
      </c>
      <c r="AE20" s="293" t="s">
        <v>1797</v>
      </c>
      <c r="AF20" s="294"/>
      <c r="AG20" s="49">
        <v>0</v>
      </c>
      <c r="AH20" s="49">
        <v>0</v>
      </c>
      <c r="AI20" s="49">
        <v>0</v>
      </c>
      <c r="AJ20" s="49">
        <v>0</v>
      </c>
      <c r="AK20" s="49">
        <v>0</v>
      </c>
      <c r="AL20" s="49">
        <v>12</v>
      </c>
      <c r="AM20" s="49">
        <v>16</v>
      </c>
      <c r="AN20" s="49">
        <v>58</v>
      </c>
      <c r="AO20" s="294"/>
      <c r="AP20" s="330">
        <v>84</v>
      </c>
      <c r="AQ20" s="331">
        <v>0.27400000000000002</v>
      </c>
      <c r="AR20" s="331">
        <v>0.33300000000000002</v>
      </c>
      <c r="AS20" s="331">
        <v>0.40500000000000003</v>
      </c>
      <c r="AT20" s="331">
        <v>0.73799999999999999</v>
      </c>
      <c r="AU20" s="294"/>
      <c r="AV20" s="332">
        <v>229</v>
      </c>
      <c r="AW20" s="331">
        <v>0.29299999999999998</v>
      </c>
      <c r="AX20" s="331">
        <v>0.34</v>
      </c>
      <c r="AY20" s="331">
        <v>0.498</v>
      </c>
      <c r="AZ20" s="331">
        <v>0.83799999999999997</v>
      </c>
    </row>
    <row r="21" spans="1:52" ht="15.75" thickBot="1">
      <c r="A21" s="50" t="s">
        <v>1798</v>
      </c>
      <c r="B21" s="50" t="s">
        <v>1799</v>
      </c>
      <c r="C21" s="49">
        <v>27</v>
      </c>
      <c r="D21" s="49" t="s">
        <v>132</v>
      </c>
      <c r="E21" s="49" t="s">
        <v>43</v>
      </c>
      <c r="F21" s="49" t="s">
        <v>10</v>
      </c>
      <c r="G21" s="49">
        <v>83</v>
      </c>
      <c r="H21" s="49">
        <v>344</v>
      </c>
      <c r="I21" s="49">
        <v>312</v>
      </c>
      <c r="J21" s="292">
        <v>0.28799999999999998</v>
      </c>
      <c r="K21" s="292">
        <v>0.34699999999999998</v>
      </c>
      <c r="L21" s="292">
        <v>0.49</v>
      </c>
      <c r="M21" s="292">
        <v>0.83699999999999997</v>
      </c>
      <c r="N21" s="49">
        <v>43</v>
      </c>
      <c r="O21" s="49">
        <v>90</v>
      </c>
      <c r="P21" s="49">
        <v>25</v>
      </c>
      <c r="Q21" s="49">
        <v>4</v>
      </c>
      <c r="R21" s="49">
        <v>10</v>
      </c>
      <c r="S21" s="49">
        <v>40</v>
      </c>
      <c r="T21" s="49">
        <v>4</v>
      </c>
      <c r="U21" s="49">
        <v>3</v>
      </c>
      <c r="V21" s="49">
        <v>27</v>
      </c>
      <c r="W21" s="49">
        <v>71</v>
      </c>
      <c r="X21" s="49">
        <v>122</v>
      </c>
      <c r="Y21" s="49">
        <v>153</v>
      </c>
      <c r="Z21" s="49">
        <v>8</v>
      </c>
      <c r="AA21" s="49">
        <v>2</v>
      </c>
      <c r="AB21" s="49">
        <v>1</v>
      </c>
      <c r="AC21" s="49">
        <v>2</v>
      </c>
      <c r="AD21" s="49">
        <v>0</v>
      </c>
      <c r="AE21" s="293" t="s">
        <v>1800</v>
      </c>
      <c r="AF21" s="294"/>
      <c r="AG21" s="49">
        <v>0</v>
      </c>
      <c r="AH21" s="49">
        <v>5</v>
      </c>
      <c r="AI21" s="49">
        <v>7</v>
      </c>
      <c r="AJ21" s="49">
        <v>1</v>
      </c>
      <c r="AK21" s="49">
        <v>0</v>
      </c>
      <c r="AL21" s="49">
        <v>68</v>
      </c>
      <c r="AM21" s="49">
        <v>0</v>
      </c>
      <c r="AN21" s="49">
        <v>4</v>
      </c>
      <c r="AO21" s="294"/>
      <c r="AP21" s="330">
        <v>82</v>
      </c>
      <c r="AQ21" s="331">
        <v>0.30499999999999999</v>
      </c>
      <c r="AR21" s="331">
        <v>0.36699999999999999</v>
      </c>
      <c r="AS21" s="331">
        <v>0.56100000000000005</v>
      </c>
      <c r="AT21" s="331">
        <v>0.92800000000000005</v>
      </c>
      <c r="AU21" s="294"/>
      <c r="AV21" s="332">
        <v>230</v>
      </c>
      <c r="AW21" s="331">
        <v>0.28299999999999997</v>
      </c>
      <c r="AX21" s="331">
        <v>0.34</v>
      </c>
      <c r="AY21" s="331">
        <v>0.46500000000000002</v>
      </c>
      <c r="AZ21" s="331">
        <v>0.80500000000000005</v>
      </c>
    </row>
    <row r="22" spans="1:52" ht="15.75" thickBot="1">
      <c r="A22" s="50" t="s">
        <v>1801</v>
      </c>
      <c r="B22" s="50" t="s">
        <v>1802</v>
      </c>
      <c r="C22" s="49">
        <v>29</v>
      </c>
      <c r="D22" s="49" t="s">
        <v>67</v>
      </c>
      <c r="E22" s="49" t="s">
        <v>43</v>
      </c>
      <c r="F22" s="49" t="s">
        <v>10</v>
      </c>
      <c r="G22" s="49">
        <v>128</v>
      </c>
      <c r="H22" s="49">
        <v>348</v>
      </c>
      <c r="I22" s="49">
        <v>310</v>
      </c>
      <c r="J22" s="292">
        <v>0.255</v>
      </c>
      <c r="K22" s="292">
        <v>0.32700000000000001</v>
      </c>
      <c r="L22" s="292">
        <v>0.32600000000000001</v>
      </c>
      <c r="M22" s="292">
        <v>0.65200000000000002</v>
      </c>
      <c r="N22" s="49">
        <v>40</v>
      </c>
      <c r="O22" s="49">
        <v>79</v>
      </c>
      <c r="P22" s="49">
        <v>20</v>
      </c>
      <c r="Q22" s="49">
        <v>1</v>
      </c>
      <c r="R22" s="49">
        <v>0</v>
      </c>
      <c r="S22" s="49">
        <v>22</v>
      </c>
      <c r="T22" s="49">
        <v>12</v>
      </c>
      <c r="U22" s="49">
        <v>4</v>
      </c>
      <c r="V22" s="49">
        <v>31</v>
      </c>
      <c r="W22" s="49">
        <v>73</v>
      </c>
      <c r="X22" s="49">
        <v>75</v>
      </c>
      <c r="Y22" s="49">
        <v>101</v>
      </c>
      <c r="Z22" s="49">
        <v>6</v>
      </c>
      <c r="AA22" s="49">
        <v>3</v>
      </c>
      <c r="AB22" s="49">
        <v>2</v>
      </c>
      <c r="AC22" s="49">
        <v>2</v>
      </c>
      <c r="AD22" s="49">
        <v>3</v>
      </c>
      <c r="AE22" s="293" t="s">
        <v>1803</v>
      </c>
      <c r="AF22" s="294"/>
      <c r="AG22" s="49">
        <v>0</v>
      </c>
      <c r="AH22" s="49">
        <v>0</v>
      </c>
      <c r="AI22" s="49">
        <v>0</v>
      </c>
      <c r="AJ22" s="49">
        <v>0</v>
      </c>
      <c r="AK22" s="49">
        <v>0</v>
      </c>
      <c r="AL22" s="49">
        <v>57</v>
      </c>
      <c r="AM22" s="49">
        <v>50</v>
      </c>
      <c r="AN22" s="49">
        <v>20</v>
      </c>
      <c r="AO22" s="294"/>
      <c r="AP22" s="330">
        <v>135</v>
      </c>
      <c r="AQ22" s="331">
        <v>0.23699999999999999</v>
      </c>
      <c r="AR22" s="331">
        <v>0.29899999999999999</v>
      </c>
      <c r="AS22" s="331">
        <v>0.311</v>
      </c>
      <c r="AT22" s="331">
        <v>0.61</v>
      </c>
      <c r="AU22" s="294"/>
      <c r="AV22" s="332">
        <v>175</v>
      </c>
      <c r="AW22" s="331">
        <v>0.26900000000000002</v>
      </c>
      <c r="AX22" s="331">
        <v>0.34699999999999998</v>
      </c>
      <c r="AY22" s="331">
        <v>0.33700000000000002</v>
      </c>
      <c r="AZ22" s="331">
        <v>0.68400000000000005</v>
      </c>
    </row>
    <row r="23" spans="1:52" ht="15.75" thickBot="1">
      <c r="A23" s="50" t="s">
        <v>1804</v>
      </c>
      <c r="B23" s="50" t="s">
        <v>1805</v>
      </c>
      <c r="C23" s="49">
        <v>25</v>
      </c>
      <c r="D23" s="49" t="s">
        <v>132</v>
      </c>
      <c r="E23" s="49" t="s">
        <v>43</v>
      </c>
      <c r="F23" s="49" t="s">
        <v>35</v>
      </c>
      <c r="G23" s="49">
        <v>89</v>
      </c>
      <c r="H23" s="49">
        <v>343</v>
      </c>
      <c r="I23" s="49">
        <v>307</v>
      </c>
      <c r="J23" s="292">
        <v>0.27</v>
      </c>
      <c r="K23" s="292">
        <v>0.33400000000000002</v>
      </c>
      <c r="L23" s="292">
        <v>0.36199999999999999</v>
      </c>
      <c r="M23" s="292">
        <v>0.69599999999999995</v>
      </c>
      <c r="N23" s="49">
        <v>28</v>
      </c>
      <c r="O23" s="49">
        <v>83</v>
      </c>
      <c r="P23" s="49">
        <v>14</v>
      </c>
      <c r="Q23" s="49">
        <v>1</v>
      </c>
      <c r="R23" s="49">
        <v>4</v>
      </c>
      <c r="S23" s="49">
        <v>21</v>
      </c>
      <c r="T23" s="49">
        <v>0</v>
      </c>
      <c r="U23" s="49">
        <v>1</v>
      </c>
      <c r="V23" s="49">
        <v>28</v>
      </c>
      <c r="W23" s="49">
        <v>76</v>
      </c>
      <c r="X23" s="49">
        <v>88</v>
      </c>
      <c r="Y23" s="49">
        <v>111</v>
      </c>
      <c r="Z23" s="49">
        <v>6</v>
      </c>
      <c r="AA23" s="49">
        <v>2</v>
      </c>
      <c r="AB23" s="49">
        <v>5</v>
      </c>
      <c r="AC23" s="49">
        <v>1</v>
      </c>
      <c r="AD23" s="49">
        <v>0</v>
      </c>
      <c r="AE23" s="293" t="s">
        <v>1806</v>
      </c>
      <c r="AF23" s="294"/>
      <c r="AG23" s="49">
        <v>0</v>
      </c>
      <c r="AH23" s="49">
        <v>1</v>
      </c>
      <c r="AI23" s="49">
        <v>84</v>
      </c>
      <c r="AJ23" s="49">
        <v>0</v>
      </c>
      <c r="AK23" s="49">
        <v>0</v>
      </c>
      <c r="AL23" s="49">
        <v>0</v>
      </c>
      <c r="AM23" s="49">
        <v>0</v>
      </c>
      <c r="AN23" s="49">
        <v>0</v>
      </c>
      <c r="AO23" s="294"/>
      <c r="AP23" s="330">
        <v>74</v>
      </c>
      <c r="AQ23" s="331">
        <v>0.23</v>
      </c>
      <c r="AR23" s="331">
        <v>0.28799999999999998</v>
      </c>
      <c r="AS23" s="331">
        <v>0.28399999999999997</v>
      </c>
      <c r="AT23" s="331">
        <v>0.57099999999999995</v>
      </c>
      <c r="AU23" s="294"/>
      <c r="AV23" s="332">
        <v>233</v>
      </c>
      <c r="AW23" s="331">
        <v>0.28299999999999997</v>
      </c>
      <c r="AX23" s="331">
        <v>0.34899999999999998</v>
      </c>
      <c r="AY23" s="331">
        <v>0.38600000000000001</v>
      </c>
      <c r="AZ23" s="331">
        <v>0.73499999999999999</v>
      </c>
    </row>
    <row r="24" spans="1:52" ht="15.75" thickBot="1">
      <c r="A24" s="50" t="s">
        <v>1807</v>
      </c>
      <c r="B24" s="50" t="s">
        <v>1808</v>
      </c>
      <c r="C24" s="49">
        <v>25</v>
      </c>
      <c r="D24" s="49" t="s">
        <v>59</v>
      </c>
      <c r="E24" s="49" t="s">
        <v>34</v>
      </c>
      <c r="F24" s="49" t="s">
        <v>10</v>
      </c>
      <c r="G24" s="49">
        <v>97</v>
      </c>
      <c r="H24" s="49">
        <v>336</v>
      </c>
      <c r="I24" s="49">
        <v>301</v>
      </c>
      <c r="J24" s="292">
        <v>0.16600000000000001</v>
      </c>
      <c r="K24" s="292">
        <v>0.23499999999999999</v>
      </c>
      <c r="L24" s="292">
        <v>0.28199999999999997</v>
      </c>
      <c r="M24" s="292">
        <v>0.51700000000000002</v>
      </c>
      <c r="N24" s="49">
        <v>34</v>
      </c>
      <c r="O24" s="49">
        <v>50</v>
      </c>
      <c r="P24" s="49">
        <v>11</v>
      </c>
      <c r="Q24" s="49">
        <v>3</v>
      </c>
      <c r="R24" s="49">
        <v>6</v>
      </c>
      <c r="S24" s="49">
        <v>21</v>
      </c>
      <c r="T24" s="49">
        <v>8</v>
      </c>
      <c r="U24" s="49">
        <v>1</v>
      </c>
      <c r="V24" s="49">
        <v>19</v>
      </c>
      <c r="W24" s="49">
        <v>117</v>
      </c>
      <c r="X24" s="49">
        <v>39</v>
      </c>
      <c r="Y24" s="49">
        <v>85</v>
      </c>
      <c r="Z24" s="49">
        <v>1</v>
      </c>
      <c r="AA24" s="49">
        <v>8</v>
      </c>
      <c r="AB24" s="49">
        <v>8</v>
      </c>
      <c r="AC24" s="49">
        <v>0</v>
      </c>
      <c r="AD24" s="49">
        <v>0</v>
      </c>
      <c r="AE24" s="293" t="s">
        <v>1471</v>
      </c>
      <c r="AF24" s="294"/>
      <c r="AG24" s="49">
        <v>0</v>
      </c>
      <c r="AH24" s="49">
        <v>0</v>
      </c>
      <c r="AI24" s="49">
        <v>0</v>
      </c>
      <c r="AJ24" s="49">
        <v>0</v>
      </c>
      <c r="AK24" s="49">
        <v>0</v>
      </c>
      <c r="AL24" s="49">
        <v>1</v>
      </c>
      <c r="AM24" s="49">
        <v>95</v>
      </c>
      <c r="AN24" s="49">
        <v>0</v>
      </c>
      <c r="AO24" s="294"/>
      <c r="AP24" s="330">
        <v>83</v>
      </c>
      <c r="AQ24" s="331">
        <v>0.217</v>
      </c>
      <c r="AR24" s="331">
        <v>0.28599999999999998</v>
      </c>
      <c r="AS24" s="331">
        <v>0.36099999999999999</v>
      </c>
      <c r="AT24" s="331">
        <v>0.64700000000000002</v>
      </c>
      <c r="AU24" s="294"/>
      <c r="AV24" s="332">
        <v>218</v>
      </c>
      <c r="AW24" s="331">
        <v>0.14699999999999999</v>
      </c>
      <c r="AX24" s="331">
        <v>0.215</v>
      </c>
      <c r="AY24" s="331">
        <v>0.252</v>
      </c>
      <c r="AZ24" s="331">
        <v>0.46700000000000003</v>
      </c>
    </row>
    <row r="25" spans="1:52" ht="15.75" thickBot="1">
      <c r="A25" s="50" t="s">
        <v>1809</v>
      </c>
      <c r="B25" s="50" t="s">
        <v>1810</v>
      </c>
      <c r="C25" s="49">
        <v>26</v>
      </c>
      <c r="D25" s="49" t="s">
        <v>59</v>
      </c>
      <c r="E25" s="49" t="s">
        <v>34</v>
      </c>
      <c r="F25" s="49" t="s">
        <v>37</v>
      </c>
      <c r="G25" s="49">
        <v>87</v>
      </c>
      <c r="H25" s="49">
        <v>326</v>
      </c>
      <c r="I25" s="49">
        <v>300</v>
      </c>
      <c r="J25" s="292">
        <v>0.27</v>
      </c>
      <c r="K25" s="292">
        <v>0.316</v>
      </c>
      <c r="L25" s="292">
        <v>0.42299999999999999</v>
      </c>
      <c r="M25" s="292">
        <v>0.73899999999999999</v>
      </c>
      <c r="N25" s="49">
        <v>41</v>
      </c>
      <c r="O25" s="49">
        <v>81</v>
      </c>
      <c r="P25" s="49">
        <v>15</v>
      </c>
      <c r="Q25" s="49">
        <v>2</v>
      </c>
      <c r="R25" s="49">
        <v>9</v>
      </c>
      <c r="S25" s="49">
        <v>33</v>
      </c>
      <c r="T25" s="49">
        <v>8</v>
      </c>
      <c r="U25" s="49">
        <v>5</v>
      </c>
      <c r="V25" s="49">
        <v>13</v>
      </c>
      <c r="W25" s="49">
        <v>69</v>
      </c>
      <c r="X25" s="49">
        <v>97</v>
      </c>
      <c r="Y25" s="49">
        <v>127</v>
      </c>
      <c r="Z25" s="49">
        <v>4</v>
      </c>
      <c r="AA25" s="49">
        <v>8</v>
      </c>
      <c r="AB25" s="49">
        <v>3</v>
      </c>
      <c r="AC25" s="49">
        <v>2</v>
      </c>
      <c r="AD25" s="49">
        <v>0</v>
      </c>
      <c r="AE25" s="293" t="s">
        <v>1811</v>
      </c>
      <c r="AF25" s="294"/>
      <c r="AG25" s="49">
        <v>0</v>
      </c>
      <c r="AH25" s="49">
        <v>0</v>
      </c>
      <c r="AI25" s="49">
        <v>3</v>
      </c>
      <c r="AJ25" s="49">
        <v>0</v>
      </c>
      <c r="AK25" s="49">
        <v>2</v>
      </c>
      <c r="AL25" s="49">
        <v>24</v>
      </c>
      <c r="AM25" s="49">
        <v>51</v>
      </c>
      <c r="AN25" s="49">
        <v>6</v>
      </c>
      <c r="AO25" s="294"/>
      <c r="AP25" s="330">
        <v>86</v>
      </c>
      <c r="AQ25" s="331">
        <v>0.30199999999999999</v>
      </c>
      <c r="AR25" s="331">
        <v>0.34100000000000003</v>
      </c>
      <c r="AS25" s="331">
        <v>0.34899999999999998</v>
      </c>
      <c r="AT25" s="331">
        <v>0.68899999999999995</v>
      </c>
      <c r="AU25" s="294"/>
      <c r="AV25" s="337">
        <v>214</v>
      </c>
      <c r="AW25" s="331">
        <v>0.25700000000000001</v>
      </c>
      <c r="AX25" s="331">
        <v>0.30599999999999999</v>
      </c>
      <c r="AY25" s="331">
        <v>0.45300000000000001</v>
      </c>
      <c r="AZ25" s="331">
        <v>0.75900000000000001</v>
      </c>
    </row>
    <row r="26" spans="1:52" ht="15.75" thickBot="1">
      <c r="A26" s="50" t="s">
        <v>1812</v>
      </c>
      <c r="B26" s="50" t="s">
        <v>1813</v>
      </c>
      <c r="C26" s="49">
        <v>24</v>
      </c>
      <c r="D26" s="49" t="s">
        <v>84</v>
      </c>
      <c r="E26" s="49" t="s">
        <v>34</v>
      </c>
      <c r="F26" s="49" t="s">
        <v>35</v>
      </c>
      <c r="G26" s="49">
        <v>101</v>
      </c>
      <c r="H26" s="49">
        <v>332</v>
      </c>
      <c r="I26" s="49">
        <v>299</v>
      </c>
      <c r="J26" s="292">
        <v>0.24099999999999999</v>
      </c>
      <c r="K26" s="292">
        <v>0.307</v>
      </c>
      <c r="L26" s="292">
        <v>0.38500000000000001</v>
      </c>
      <c r="M26" s="292">
        <v>0.69199999999999995</v>
      </c>
      <c r="N26" s="49">
        <v>41</v>
      </c>
      <c r="O26" s="49">
        <v>72</v>
      </c>
      <c r="P26" s="49">
        <v>15</v>
      </c>
      <c r="Q26" s="49">
        <v>2</v>
      </c>
      <c r="R26" s="49">
        <v>8</v>
      </c>
      <c r="S26" s="49">
        <v>39</v>
      </c>
      <c r="T26" s="49">
        <v>18</v>
      </c>
      <c r="U26" s="49">
        <v>1</v>
      </c>
      <c r="V26" s="49">
        <v>26</v>
      </c>
      <c r="W26" s="49">
        <v>99</v>
      </c>
      <c r="X26" s="49">
        <v>80</v>
      </c>
      <c r="Y26" s="49">
        <v>115</v>
      </c>
      <c r="Z26" s="49">
        <v>5</v>
      </c>
      <c r="AA26" s="49">
        <v>4</v>
      </c>
      <c r="AB26" s="49">
        <v>0</v>
      </c>
      <c r="AC26" s="49">
        <v>3</v>
      </c>
      <c r="AD26" s="49">
        <v>1</v>
      </c>
      <c r="AE26" s="293" t="s">
        <v>886</v>
      </c>
      <c r="AF26" s="294"/>
      <c r="AG26" s="49">
        <v>0</v>
      </c>
      <c r="AH26" s="49">
        <v>0</v>
      </c>
      <c r="AI26" s="49">
        <v>0</v>
      </c>
      <c r="AJ26" s="49">
        <v>0</v>
      </c>
      <c r="AK26" s="49">
        <v>0</v>
      </c>
      <c r="AL26" s="49">
        <v>0</v>
      </c>
      <c r="AM26" s="49">
        <v>97</v>
      </c>
      <c r="AN26" s="49">
        <v>0</v>
      </c>
      <c r="AO26" s="294"/>
      <c r="AP26" s="330">
        <v>74</v>
      </c>
      <c r="AQ26" s="331">
        <v>0.24299999999999999</v>
      </c>
      <c r="AR26" s="331">
        <v>0.3</v>
      </c>
      <c r="AS26" s="331">
        <v>0.32400000000000001</v>
      </c>
      <c r="AT26" s="331">
        <v>0.624</v>
      </c>
      <c r="AU26" s="294"/>
      <c r="AV26" s="332">
        <v>225</v>
      </c>
      <c r="AW26" s="331">
        <v>0.24</v>
      </c>
      <c r="AX26" s="331">
        <v>0.31</v>
      </c>
      <c r="AY26" s="331">
        <v>0.40400000000000003</v>
      </c>
      <c r="AZ26" s="331">
        <v>0.71399999999999997</v>
      </c>
    </row>
    <row r="27" spans="1:52" ht="15.75" thickBot="1">
      <c r="A27" s="50" t="s">
        <v>1814</v>
      </c>
      <c r="B27" s="50" t="s">
        <v>1815</v>
      </c>
      <c r="C27" s="49">
        <v>25</v>
      </c>
      <c r="D27" s="49" t="s">
        <v>70</v>
      </c>
      <c r="E27" s="49" t="s">
        <v>43</v>
      </c>
      <c r="F27" s="49" t="s">
        <v>10</v>
      </c>
      <c r="G27" s="49">
        <v>140</v>
      </c>
      <c r="H27" s="49">
        <v>342</v>
      </c>
      <c r="I27" s="49">
        <v>297</v>
      </c>
      <c r="J27" s="292">
        <v>0.215</v>
      </c>
      <c r="K27" s="292">
        <v>0.308</v>
      </c>
      <c r="L27" s="292">
        <v>0.42099999999999999</v>
      </c>
      <c r="M27" s="292">
        <v>0.72899999999999998</v>
      </c>
      <c r="N27" s="49">
        <v>46</v>
      </c>
      <c r="O27" s="49">
        <v>64</v>
      </c>
      <c r="P27" s="49">
        <v>24</v>
      </c>
      <c r="Q27" s="49">
        <v>2</v>
      </c>
      <c r="R27" s="49">
        <v>11</v>
      </c>
      <c r="S27" s="49">
        <v>37</v>
      </c>
      <c r="T27" s="49">
        <v>3</v>
      </c>
      <c r="U27" s="49">
        <v>0</v>
      </c>
      <c r="V27" s="49">
        <v>41</v>
      </c>
      <c r="W27" s="49">
        <v>80</v>
      </c>
      <c r="X27" s="49">
        <v>91</v>
      </c>
      <c r="Y27" s="49">
        <v>125</v>
      </c>
      <c r="Z27" s="49">
        <v>4</v>
      </c>
      <c r="AA27" s="49">
        <v>0</v>
      </c>
      <c r="AB27" s="49">
        <v>1</v>
      </c>
      <c r="AC27" s="49">
        <v>3</v>
      </c>
      <c r="AD27" s="49">
        <v>2</v>
      </c>
      <c r="AE27" s="293" t="s">
        <v>1816</v>
      </c>
      <c r="AF27" s="294"/>
      <c r="AG27" s="49">
        <v>0</v>
      </c>
      <c r="AH27" s="49">
        <v>3</v>
      </c>
      <c r="AI27" s="49">
        <v>9</v>
      </c>
      <c r="AJ27" s="49">
        <v>14</v>
      </c>
      <c r="AK27" s="49">
        <v>24</v>
      </c>
      <c r="AL27" s="49">
        <v>28</v>
      </c>
      <c r="AM27" s="49">
        <v>34</v>
      </c>
      <c r="AN27" s="49">
        <v>18</v>
      </c>
      <c r="AO27" s="294"/>
      <c r="AP27" s="330">
        <v>152</v>
      </c>
      <c r="AQ27" s="331">
        <v>0.27</v>
      </c>
      <c r="AR27" s="331">
        <v>0.36699999999999999</v>
      </c>
      <c r="AS27" s="331">
        <v>0.57899999999999996</v>
      </c>
      <c r="AT27" s="331">
        <v>0.94599999999999995</v>
      </c>
      <c r="AU27" s="294"/>
      <c r="AV27" s="332">
        <v>145</v>
      </c>
      <c r="AW27" s="331">
        <v>0.159</v>
      </c>
      <c r="AX27" s="331">
        <v>0.24399999999999999</v>
      </c>
      <c r="AY27" s="331">
        <v>0.255</v>
      </c>
      <c r="AZ27" s="331">
        <v>0.499</v>
      </c>
    </row>
    <row r="28" spans="1:52" ht="15.75" thickBot="1">
      <c r="A28" s="50" t="s">
        <v>1817</v>
      </c>
      <c r="B28" s="50" t="s">
        <v>1818</v>
      </c>
      <c r="C28" s="49">
        <v>24</v>
      </c>
      <c r="D28" s="49" t="s">
        <v>36</v>
      </c>
      <c r="E28" s="49" t="s">
        <v>34</v>
      </c>
      <c r="F28" s="49" t="s">
        <v>10</v>
      </c>
      <c r="G28" s="49">
        <v>84</v>
      </c>
      <c r="H28" s="49">
        <v>326</v>
      </c>
      <c r="I28" s="49">
        <v>290</v>
      </c>
      <c r="J28" s="292">
        <v>0.23400000000000001</v>
      </c>
      <c r="K28" s="292">
        <v>0.313</v>
      </c>
      <c r="L28" s="292">
        <v>0.47199999999999998</v>
      </c>
      <c r="M28" s="292">
        <v>0.78500000000000003</v>
      </c>
      <c r="N28" s="49">
        <v>39</v>
      </c>
      <c r="O28" s="49">
        <v>68</v>
      </c>
      <c r="P28" s="49">
        <v>23</v>
      </c>
      <c r="Q28" s="49">
        <v>2</v>
      </c>
      <c r="R28" s="49">
        <v>14</v>
      </c>
      <c r="S28" s="49">
        <v>40</v>
      </c>
      <c r="T28" s="49">
        <v>0</v>
      </c>
      <c r="U28" s="49">
        <v>3</v>
      </c>
      <c r="V28" s="49">
        <v>32</v>
      </c>
      <c r="W28" s="49">
        <v>92</v>
      </c>
      <c r="X28" s="49">
        <v>110</v>
      </c>
      <c r="Y28" s="49">
        <v>137</v>
      </c>
      <c r="Z28" s="49">
        <v>2</v>
      </c>
      <c r="AA28" s="49">
        <v>2</v>
      </c>
      <c r="AB28" s="49">
        <v>0</v>
      </c>
      <c r="AC28" s="49">
        <v>2</v>
      </c>
      <c r="AD28" s="49">
        <v>0</v>
      </c>
      <c r="AE28" s="293" t="s">
        <v>932</v>
      </c>
      <c r="AF28" s="294"/>
      <c r="AG28" s="49">
        <v>0</v>
      </c>
      <c r="AH28" s="49">
        <v>0</v>
      </c>
      <c r="AI28" s="49">
        <v>0</v>
      </c>
      <c r="AJ28" s="49">
        <v>84</v>
      </c>
      <c r="AK28" s="49">
        <v>0</v>
      </c>
      <c r="AL28" s="49">
        <v>0</v>
      </c>
      <c r="AM28" s="49">
        <v>0</v>
      </c>
      <c r="AN28" s="49">
        <v>0</v>
      </c>
      <c r="AO28" s="294"/>
      <c r="AP28" s="330">
        <v>82</v>
      </c>
      <c r="AQ28" s="331">
        <v>0.24399999999999999</v>
      </c>
      <c r="AR28" s="331">
        <v>0.32300000000000001</v>
      </c>
      <c r="AS28" s="331">
        <v>0.46300000000000002</v>
      </c>
      <c r="AT28" s="331">
        <v>0.78600000000000003</v>
      </c>
      <c r="AU28" s="294"/>
      <c r="AV28" s="332">
        <v>208</v>
      </c>
      <c r="AW28" s="331">
        <v>0.23100000000000001</v>
      </c>
      <c r="AX28" s="331">
        <v>0.309</v>
      </c>
      <c r="AY28" s="331">
        <v>0.47599999999999998</v>
      </c>
      <c r="AZ28" s="331">
        <v>0.78500000000000003</v>
      </c>
    </row>
    <row r="29" spans="1:52" ht="15.75" thickBot="1">
      <c r="A29" s="50" t="s">
        <v>1819</v>
      </c>
      <c r="B29" s="50" t="s">
        <v>1820</v>
      </c>
      <c r="C29" s="49">
        <v>25</v>
      </c>
      <c r="D29" s="49" t="s">
        <v>36</v>
      </c>
      <c r="E29" s="49" t="s">
        <v>34</v>
      </c>
      <c r="F29" s="49" t="s">
        <v>10</v>
      </c>
      <c r="G29" s="49">
        <v>87</v>
      </c>
      <c r="H29" s="49">
        <v>309</v>
      </c>
      <c r="I29" s="49">
        <v>282</v>
      </c>
      <c r="J29" s="292">
        <v>0.23799999999999999</v>
      </c>
      <c r="K29" s="292">
        <v>0.29199999999999998</v>
      </c>
      <c r="L29" s="292">
        <v>0.45700000000000002</v>
      </c>
      <c r="M29" s="292">
        <v>0.75</v>
      </c>
      <c r="N29" s="49">
        <v>36</v>
      </c>
      <c r="O29" s="49">
        <v>67</v>
      </c>
      <c r="P29" s="49">
        <v>15</v>
      </c>
      <c r="Q29" s="49">
        <v>1</v>
      </c>
      <c r="R29" s="49">
        <v>15</v>
      </c>
      <c r="S29" s="49">
        <v>42</v>
      </c>
      <c r="T29" s="49">
        <v>2</v>
      </c>
      <c r="U29" s="49">
        <v>1</v>
      </c>
      <c r="V29" s="49">
        <v>18</v>
      </c>
      <c r="W29" s="49">
        <v>92</v>
      </c>
      <c r="X29" s="49">
        <v>100</v>
      </c>
      <c r="Y29" s="49">
        <v>129</v>
      </c>
      <c r="Z29" s="49">
        <v>7</v>
      </c>
      <c r="AA29" s="49">
        <v>5</v>
      </c>
      <c r="AB29" s="49">
        <v>0</v>
      </c>
      <c r="AC29" s="49">
        <v>3</v>
      </c>
      <c r="AD29" s="49">
        <v>0</v>
      </c>
      <c r="AE29" s="293" t="s">
        <v>1821</v>
      </c>
      <c r="AF29" s="294"/>
      <c r="AG29" s="49">
        <v>0</v>
      </c>
      <c r="AH29" s="49">
        <v>0</v>
      </c>
      <c r="AI29" s="49">
        <v>16</v>
      </c>
      <c r="AJ29" s="49">
        <v>0</v>
      </c>
      <c r="AK29" s="49">
        <v>22</v>
      </c>
      <c r="AL29" s="49">
        <v>2</v>
      </c>
      <c r="AM29" s="49">
        <v>7</v>
      </c>
      <c r="AN29" s="49">
        <v>35</v>
      </c>
      <c r="AO29" s="294"/>
      <c r="AP29" s="330">
        <v>85</v>
      </c>
      <c r="AQ29" s="331">
        <v>0.247</v>
      </c>
      <c r="AR29" s="331">
        <v>0.32700000000000001</v>
      </c>
      <c r="AS29" s="331">
        <v>0.41199999999999998</v>
      </c>
      <c r="AT29" s="331">
        <v>0.73799999999999999</v>
      </c>
      <c r="AU29" s="294"/>
      <c r="AV29" s="332">
        <v>197</v>
      </c>
      <c r="AW29" s="331">
        <v>0.23400000000000001</v>
      </c>
      <c r="AX29" s="331">
        <v>0.27600000000000002</v>
      </c>
      <c r="AY29" s="331">
        <v>0.47699999999999998</v>
      </c>
      <c r="AZ29" s="331">
        <v>0.753</v>
      </c>
    </row>
    <row r="30" spans="1:52" ht="15.75" thickBot="1">
      <c r="A30" s="50" t="s">
        <v>1822</v>
      </c>
      <c r="B30" s="50" t="s">
        <v>1823</v>
      </c>
      <c r="C30" s="49">
        <v>30</v>
      </c>
      <c r="D30" s="49" t="s">
        <v>84</v>
      </c>
      <c r="E30" s="49" t="s">
        <v>34</v>
      </c>
      <c r="F30" s="49" t="s">
        <v>10</v>
      </c>
      <c r="G30" s="49">
        <v>85</v>
      </c>
      <c r="H30" s="49">
        <v>318</v>
      </c>
      <c r="I30" s="49">
        <v>280</v>
      </c>
      <c r="J30" s="292">
        <v>0.318</v>
      </c>
      <c r="K30" s="292">
        <v>0.38700000000000001</v>
      </c>
      <c r="L30" s="292">
        <v>0.48199999999999998</v>
      </c>
      <c r="M30" s="292">
        <v>0.86899999999999999</v>
      </c>
      <c r="N30" s="49">
        <v>46</v>
      </c>
      <c r="O30" s="49">
        <v>89</v>
      </c>
      <c r="P30" s="49">
        <v>19</v>
      </c>
      <c r="Q30" s="49">
        <v>3</v>
      </c>
      <c r="R30" s="49">
        <v>7</v>
      </c>
      <c r="S30" s="49">
        <v>35</v>
      </c>
      <c r="T30" s="49">
        <v>3</v>
      </c>
      <c r="U30" s="49">
        <v>1</v>
      </c>
      <c r="V30" s="49">
        <v>33</v>
      </c>
      <c r="W30" s="49">
        <v>64</v>
      </c>
      <c r="X30" s="49">
        <v>126</v>
      </c>
      <c r="Y30" s="49">
        <v>135</v>
      </c>
      <c r="Z30" s="49">
        <v>13</v>
      </c>
      <c r="AA30" s="49">
        <v>1</v>
      </c>
      <c r="AB30" s="49">
        <v>0</v>
      </c>
      <c r="AC30" s="49">
        <v>4</v>
      </c>
      <c r="AD30" s="49">
        <v>0</v>
      </c>
      <c r="AE30" s="293" t="s">
        <v>1260</v>
      </c>
      <c r="AF30" s="294"/>
      <c r="AG30" s="49">
        <v>0</v>
      </c>
      <c r="AH30" s="49">
        <v>0</v>
      </c>
      <c r="AI30" s="49">
        <v>0</v>
      </c>
      <c r="AJ30" s="49">
        <v>0</v>
      </c>
      <c r="AK30" s="49">
        <v>0</v>
      </c>
      <c r="AL30" s="49">
        <v>38</v>
      </c>
      <c r="AM30" s="49">
        <v>38</v>
      </c>
      <c r="AN30" s="49">
        <v>18</v>
      </c>
      <c r="AO30" s="294"/>
      <c r="AP30" s="330">
        <v>122</v>
      </c>
      <c r="AQ30" s="331">
        <v>0.35199999999999998</v>
      </c>
      <c r="AR30" s="331">
        <v>0.44</v>
      </c>
      <c r="AS30" s="331">
        <v>0.57399999999999995</v>
      </c>
      <c r="AT30" s="331">
        <v>1.0129999999999999</v>
      </c>
      <c r="AU30" s="294"/>
      <c r="AV30" s="332">
        <v>158</v>
      </c>
      <c r="AW30" s="331">
        <v>0.29099999999999998</v>
      </c>
      <c r="AX30" s="331">
        <v>0.34499999999999997</v>
      </c>
      <c r="AY30" s="331">
        <v>0.41099999999999998</v>
      </c>
      <c r="AZ30" s="331">
        <v>0.75600000000000001</v>
      </c>
    </row>
    <row r="31" spans="1:52" ht="15.75" thickBot="1">
      <c r="A31" s="50" t="s">
        <v>1824</v>
      </c>
      <c r="B31" s="50" t="s">
        <v>1825</v>
      </c>
      <c r="C31" s="49">
        <v>27</v>
      </c>
      <c r="D31" s="49" t="s">
        <v>71</v>
      </c>
      <c r="E31" s="49" t="s">
        <v>43</v>
      </c>
      <c r="F31" s="49" t="s">
        <v>10</v>
      </c>
      <c r="G31" s="49">
        <v>133</v>
      </c>
      <c r="H31" s="49">
        <v>311</v>
      </c>
      <c r="I31" s="49">
        <v>279</v>
      </c>
      <c r="J31" s="292">
        <v>0.26500000000000001</v>
      </c>
      <c r="K31" s="292">
        <v>0.33100000000000002</v>
      </c>
      <c r="L31" s="292">
        <v>0.505</v>
      </c>
      <c r="M31" s="292">
        <v>0.83699999999999997</v>
      </c>
      <c r="N31" s="49">
        <v>40</v>
      </c>
      <c r="O31" s="49">
        <v>74</v>
      </c>
      <c r="P31" s="49">
        <v>15</v>
      </c>
      <c r="Q31" s="49">
        <v>2</v>
      </c>
      <c r="R31" s="49">
        <v>16</v>
      </c>
      <c r="S31" s="49">
        <v>52</v>
      </c>
      <c r="T31" s="49">
        <v>0</v>
      </c>
      <c r="U31" s="49">
        <v>0</v>
      </c>
      <c r="V31" s="49">
        <v>25</v>
      </c>
      <c r="W31" s="49">
        <v>94</v>
      </c>
      <c r="X31" s="49">
        <v>115</v>
      </c>
      <c r="Y31" s="49">
        <v>141</v>
      </c>
      <c r="Z31" s="49">
        <v>8</v>
      </c>
      <c r="AA31" s="49">
        <v>4</v>
      </c>
      <c r="AB31" s="49">
        <v>0</v>
      </c>
      <c r="AC31" s="49">
        <v>3</v>
      </c>
      <c r="AD31" s="49">
        <v>1</v>
      </c>
      <c r="AE31" s="293" t="s">
        <v>1826</v>
      </c>
      <c r="AF31" s="294"/>
      <c r="AG31" s="49">
        <v>0</v>
      </c>
      <c r="AH31" s="49">
        <v>77</v>
      </c>
      <c r="AI31" s="49">
        <v>0</v>
      </c>
      <c r="AJ31" s="49">
        <v>1</v>
      </c>
      <c r="AK31" s="49">
        <v>0</v>
      </c>
      <c r="AL31" s="49">
        <v>0</v>
      </c>
      <c r="AM31" s="49">
        <v>0</v>
      </c>
      <c r="AN31" s="49">
        <v>0</v>
      </c>
      <c r="AO31" s="294"/>
      <c r="AP31" s="330">
        <v>103</v>
      </c>
      <c r="AQ31" s="331">
        <v>0.30099999999999999</v>
      </c>
      <c r="AR31" s="331">
        <v>0.36499999999999999</v>
      </c>
      <c r="AS31" s="331">
        <v>0.52400000000000002</v>
      </c>
      <c r="AT31" s="331">
        <v>0.88900000000000001</v>
      </c>
      <c r="AU31" s="294"/>
      <c r="AV31" s="332">
        <v>176</v>
      </c>
      <c r="AW31" s="331">
        <v>0.24399999999999999</v>
      </c>
      <c r="AX31" s="331">
        <v>0.311</v>
      </c>
      <c r="AY31" s="331">
        <v>0.49399999999999999</v>
      </c>
      <c r="AZ31" s="331">
        <v>0.80600000000000005</v>
      </c>
    </row>
    <row r="32" spans="1:52" ht="15.75" thickBot="1">
      <c r="A32" s="50" t="s">
        <v>1827</v>
      </c>
      <c r="B32" s="50" t="s">
        <v>1828</v>
      </c>
      <c r="C32" s="49">
        <v>29</v>
      </c>
      <c r="D32" s="49" t="s">
        <v>59</v>
      </c>
      <c r="E32" s="49" t="s">
        <v>34</v>
      </c>
      <c r="F32" s="49" t="s">
        <v>10</v>
      </c>
      <c r="G32" s="49">
        <v>87</v>
      </c>
      <c r="H32" s="49">
        <v>294</v>
      </c>
      <c r="I32" s="49">
        <v>276</v>
      </c>
      <c r="J32" s="292">
        <v>0.28299999999999997</v>
      </c>
      <c r="K32" s="292">
        <v>0.309</v>
      </c>
      <c r="L32" s="292">
        <v>0.38800000000000001</v>
      </c>
      <c r="M32" s="292">
        <v>0.69699999999999995</v>
      </c>
      <c r="N32" s="49">
        <v>23</v>
      </c>
      <c r="O32" s="49">
        <v>78</v>
      </c>
      <c r="P32" s="49">
        <v>17</v>
      </c>
      <c r="Q32" s="49">
        <v>0</v>
      </c>
      <c r="R32" s="49">
        <v>4</v>
      </c>
      <c r="S32" s="49">
        <v>30</v>
      </c>
      <c r="T32" s="49">
        <v>0</v>
      </c>
      <c r="U32" s="49">
        <v>0</v>
      </c>
      <c r="V32" s="49">
        <v>9</v>
      </c>
      <c r="W32" s="49">
        <v>46</v>
      </c>
      <c r="X32" s="49">
        <v>87</v>
      </c>
      <c r="Y32" s="49">
        <v>107</v>
      </c>
      <c r="Z32" s="49">
        <v>9</v>
      </c>
      <c r="AA32" s="49">
        <v>3</v>
      </c>
      <c r="AB32" s="49">
        <v>2</v>
      </c>
      <c r="AC32" s="49">
        <v>3</v>
      </c>
      <c r="AD32" s="49">
        <v>0</v>
      </c>
      <c r="AE32" s="293" t="s">
        <v>902</v>
      </c>
      <c r="AF32" s="294"/>
      <c r="AG32" s="49">
        <v>79</v>
      </c>
      <c r="AH32" s="49">
        <v>0</v>
      </c>
      <c r="AI32" s="49">
        <v>0</v>
      </c>
      <c r="AJ32" s="49">
        <v>0</v>
      </c>
      <c r="AK32" s="49">
        <v>0</v>
      </c>
      <c r="AL32" s="49">
        <v>0</v>
      </c>
      <c r="AM32" s="49">
        <v>0</v>
      </c>
      <c r="AN32" s="49">
        <v>0</v>
      </c>
      <c r="AO32" s="294"/>
      <c r="AP32" s="330">
        <v>111</v>
      </c>
      <c r="AQ32" s="331">
        <v>0.24299999999999999</v>
      </c>
      <c r="AR32" s="331">
        <v>0.26300000000000001</v>
      </c>
      <c r="AS32" s="331">
        <v>0.35099999999999998</v>
      </c>
      <c r="AT32" s="331">
        <v>0.61499999999999999</v>
      </c>
      <c r="AU32" s="294"/>
      <c r="AV32" s="332">
        <v>165</v>
      </c>
      <c r="AW32" s="331">
        <v>0.309</v>
      </c>
      <c r="AX32" s="331">
        <v>0.33900000000000002</v>
      </c>
      <c r="AY32" s="331">
        <v>0.41199999999999998</v>
      </c>
      <c r="AZ32" s="331">
        <v>0.751</v>
      </c>
    </row>
    <row r="33" spans="1:52" ht="15.75" thickBot="1">
      <c r="A33" s="50" t="s">
        <v>1829</v>
      </c>
      <c r="B33" s="50" t="s">
        <v>1830</v>
      </c>
      <c r="C33" s="49">
        <v>34</v>
      </c>
      <c r="D33" s="49" t="s">
        <v>49</v>
      </c>
      <c r="E33" s="49" t="s">
        <v>43</v>
      </c>
      <c r="F33" s="49" t="s">
        <v>10</v>
      </c>
      <c r="G33" s="49">
        <v>89</v>
      </c>
      <c r="H33" s="49">
        <v>316</v>
      </c>
      <c r="I33" s="49">
        <v>272</v>
      </c>
      <c r="J33" s="292">
        <v>0.254</v>
      </c>
      <c r="K33" s="292">
        <v>0.35399999999999998</v>
      </c>
      <c r="L33" s="292">
        <v>0.51100000000000001</v>
      </c>
      <c r="M33" s="292">
        <v>0.86499999999999999</v>
      </c>
      <c r="N33" s="49">
        <v>38</v>
      </c>
      <c r="O33" s="49">
        <v>69</v>
      </c>
      <c r="P33" s="49">
        <v>19</v>
      </c>
      <c r="Q33" s="49">
        <v>0</v>
      </c>
      <c r="R33" s="49">
        <v>17</v>
      </c>
      <c r="S33" s="49">
        <v>43</v>
      </c>
      <c r="T33" s="49">
        <v>0</v>
      </c>
      <c r="U33" s="49">
        <v>0</v>
      </c>
      <c r="V33" s="49">
        <v>37</v>
      </c>
      <c r="W33" s="49">
        <v>87</v>
      </c>
      <c r="X33" s="49">
        <v>114</v>
      </c>
      <c r="Y33" s="49">
        <v>139</v>
      </c>
      <c r="Z33" s="49">
        <v>3</v>
      </c>
      <c r="AA33" s="49">
        <v>6</v>
      </c>
      <c r="AB33" s="49">
        <v>0</v>
      </c>
      <c r="AC33" s="49">
        <v>1</v>
      </c>
      <c r="AD33" s="49">
        <v>0</v>
      </c>
      <c r="AE33" s="293" t="s">
        <v>1298</v>
      </c>
      <c r="AF33" s="294"/>
      <c r="AG33" s="49">
        <v>78</v>
      </c>
      <c r="AH33" s="49">
        <v>0</v>
      </c>
      <c r="AI33" s="49">
        <v>0</v>
      </c>
      <c r="AJ33" s="49">
        <v>1</v>
      </c>
      <c r="AK33" s="49">
        <v>0</v>
      </c>
      <c r="AL33" s="49">
        <v>0</v>
      </c>
      <c r="AM33" s="49">
        <v>0</v>
      </c>
      <c r="AN33" s="49">
        <v>0</v>
      </c>
      <c r="AO33" s="294"/>
      <c r="AP33" s="330">
        <v>80</v>
      </c>
      <c r="AQ33" s="331">
        <v>0.3</v>
      </c>
      <c r="AR33" s="331">
        <v>0.40400000000000003</v>
      </c>
      <c r="AS33" s="331">
        <v>0.56299999999999994</v>
      </c>
      <c r="AT33" s="331">
        <v>0.96699999999999997</v>
      </c>
      <c r="AU33" s="294"/>
      <c r="AV33" s="332">
        <v>192</v>
      </c>
      <c r="AW33" s="331">
        <v>0.23400000000000001</v>
      </c>
      <c r="AX33" s="331">
        <v>0.33300000000000002</v>
      </c>
      <c r="AY33" s="331">
        <v>0.49</v>
      </c>
      <c r="AZ33" s="331">
        <v>0.82299999999999995</v>
      </c>
    </row>
    <row r="34" spans="1:52" ht="15.75" thickBot="1">
      <c r="A34" s="50" t="s">
        <v>1831</v>
      </c>
      <c r="B34" s="50" t="s">
        <v>1832</v>
      </c>
      <c r="C34" s="49">
        <v>28</v>
      </c>
      <c r="D34" s="49" t="s">
        <v>51</v>
      </c>
      <c r="E34" s="49" t="s">
        <v>43</v>
      </c>
      <c r="F34" s="49" t="s">
        <v>10</v>
      </c>
      <c r="G34" s="49">
        <v>106</v>
      </c>
      <c r="H34" s="49">
        <v>307</v>
      </c>
      <c r="I34" s="49">
        <v>272</v>
      </c>
      <c r="J34" s="292">
        <v>0.309</v>
      </c>
      <c r="K34" s="292">
        <v>0.379</v>
      </c>
      <c r="L34" s="292">
        <v>0.51800000000000002</v>
      </c>
      <c r="M34" s="292">
        <v>0.89700000000000002</v>
      </c>
      <c r="N34" s="49">
        <v>47</v>
      </c>
      <c r="O34" s="49">
        <v>84</v>
      </c>
      <c r="P34" s="49">
        <v>13</v>
      </c>
      <c r="Q34" s="49">
        <v>1</v>
      </c>
      <c r="R34" s="49">
        <v>14</v>
      </c>
      <c r="S34" s="49">
        <v>46</v>
      </c>
      <c r="T34" s="49">
        <v>4</v>
      </c>
      <c r="U34" s="49">
        <v>0</v>
      </c>
      <c r="V34" s="49">
        <v>32</v>
      </c>
      <c r="W34" s="49">
        <v>60</v>
      </c>
      <c r="X34" s="49">
        <v>134</v>
      </c>
      <c r="Y34" s="49">
        <v>141</v>
      </c>
      <c r="Z34" s="49">
        <v>9</v>
      </c>
      <c r="AA34" s="49">
        <v>0</v>
      </c>
      <c r="AB34" s="49">
        <v>1</v>
      </c>
      <c r="AC34" s="49">
        <v>2</v>
      </c>
      <c r="AD34" s="49">
        <v>2</v>
      </c>
      <c r="AE34" s="293" t="s">
        <v>1833</v>
      </c>
      <c r="AF34" s="294"/>
      <c r="AG34" s="49">
        <v>0</v>
      </c>
      <c r="AH34" s="49">
        <v>33</v>
      </c>
      <c r="AI34" s="49">
        <v>0</v>
      </c>
      <c r="AJ34" s="49">
        <v>0</v>
      </c>
      <c r="AK34" s="49">
        <v>0</v>
      </c>
      <c r="AL34" s="49">
        <v>24</v>
      </c>
      <c r="AM34" s="49">
        <v>0</v>
      </c>
      <c r="AN34" s="49">
        <v>18</v>
      </c>
      <c r="AO34" s="294"/>
      <c r="AP34" s="330">
        <v>59</v>
      </c>
      <c r="AQ34" s="331">
        <v>0.40699999999999997</v>
      </c>
      <c r="AR34" s="331">
        <v>0.49299999999999999</v>
      </c>
      <c r="AS34" s="331">
        <v>0.84699999999999998</v>
      </c>
      <c r="AT34" s="331">
        <v>1.34</v>
      </c>
      <c r="AU34" s="294"/>
      <c r="AV34" s="332">
        <v>213</v>
      </c>
      <c r="AW34" s="331">
        <v>0.28199999999999997</v>
      </c>
      <c r="AX34" s="331">
        <v>0.34599999999999997</v>
      </c>
      <c r="AY34" s="331">
        <v>0.42699999999999999</v>
      </c>
      <c r="AZ34" s="331">
        <v>0.77300000000000002</v>
      </c>
    </row>
    <row r="35" spans="1:52" ht="15.75" thickBot="1">
      <c r="A35" s="50" t="s">
        <v>1834</v>
      </c>
      <c r="B35" s="50" t="s">
        <v>1835</v>
      </c>
      <c r="C35" s="49">
        <v>27</v>
      </c>
      <c r="D35" s="49" t="s">
        <v>57</v>
      </c>
      <c r="E35" s="49" t="s">
        <v>34</v>
      </c>
      <c r="F35" s="49" t="s">
        <v>10</v>
      </c>
      <c r="G35" s="49">
        <v>92</v>
      </c>
      <c r="H35" s="49">
        <v>280</v>
      </c>
      <c r="I35" s="49">
        <v>258</v>
      </c>
      <c r="J35" s="292">
        <v>0.19800000000000001</v>
      </c>
      <c r="K35" s="292">
        <v>0.25700000000000001</v>
      </c>
      <c r="L35" s="292">
        <v>0.32600000000000001</v>
      </c>
      <c r="M35" s="292">
        <v>0.58299999999999996</v>
      </c>
      <c r="N35" s="49">
        <v>29</v>
      </c>
      <c r="O35" s="49">
        <v>51</v>
      </c>
      <c r="P35" s="49">
        <v>12</v>
      </c>
      <c r="Q35" s="49">
        <v>0</v>
      </c>
      <c r="R35" s="49">
        <v>7</v>
      </c>
      <c r="S35" s="49">
        <v>26</v>
      </c>
      <c r="T35" s="49">
        <v>12</v>
      </c>
      <c r="U35" s="49">
        <v>1</v>
      </c>
      <c r="V35" s="49">
        <v>21</v>
      </c>
      <c r="W35" s="49">
        <v>62</v>
      </c>
      <c r="X35" s="49">
        <v>57</v>
      </c>
      <c r="Y35" s="49">
        <v>84</v>
      </c>
      <c r="Z35" s="49">
        <v>9</v>
      </c>
      <c r="AA35" s="49">
        <v>0</v>
      </c>
      <c r="AB35" s="49">
        <v>0</v>
      </c>
      <c r="AC35" s="49">
        <v>1</v>
      </c>
      <c r="AD35" s="49">
        <v>0</v>
      </c>
      <c r="AE35" s="293" t="s">
        <v>1836</v>
      </c>
      <c r="AF35" s="294"/>
      <c r="AG35" s="49">
        <v>0</v>
      </c>
      <c r="AH35" s="49">
        <v>15</v>
      </c>
      <c r="AI35" s="49">
        <v>18</v>
      </c>
      <c r="AJ35" s="49">
        <v>6</v>
      </c>
      <c r="AK35" s="49">
        <v>39</v>
      </c>
      <c r="AL35" s="49">
        <v>15</v>
      </c>
      <c r="AM35" s="49">
        <v>0</v>
      </c>
      <c r="AN35" s="49">
        <v>5</v>
      </c>
      <c r="AO35" s="294"/>
      <c r="AP35" s="330">
        <v>72</v>
      </c>
      <c r="AQ35" s="331">
        <v>0.153</v>
      </c>
      <c r="AR35" s="331">
        <v>0.215</v>
      </c>
      <c r="AS35" s="331">
        <v>0.19400000000000001</v>
      </c>
      <c r="AT35" s="331">
        <v>0.41</v>
      </c>
      <c r="AU35" s="294"/>
      <c r="AV35" s="332">
        <v>186</v>
      </c>
      <c r="AW35" s="331">
        <v>0.215</v>
      </c>
      <c r="AX35" s="331">
        <v>0.27400000000000002</v>
      </c>
      <c r="AY35" s="331">
        <v>0.376</v>
      </c>
      <c r="AZ35" s="331">
        <v>0.65</v>
      </c>
    </row>
    <row r="36" spans="1:52" ht="15.75" thickBot="1">
      <c r="A36" s="50" t="s">
        <v>1837</v>
      </c>
      <c r="B36" s="50" t="s">
        <v>1838</v>
      </c>
      <c r="C36" s="49">
        <v>26</v>
      </c>
      <c r="D36" s="49" t="s">
        <v>69</v>
      </c>
      <c r="E36" s="49" t="s">
        <v>43</v>
      </c>
      <c r="F36" s="49" t="s">
        <v>35</v>
      </c>
      <c r="G36" s="49">
        <v>74</v>
      </c>
      <c r="H36" s="49">
        <v>278</v>
      </c>
      <c r="I36" s="49">
        <v>251</v>
      </c>
      <c r="J36" s="292">
        <v>0.251</v>
      </c>
      <c r="K36" s="292">
        <v>0.313</v>
      </c>
      <c r="L36" s="292">
        <v>0.498</v>
      </c>
      <c r="M36" s="292">
        <v>0.81100000000000005</v>
      </c>
      <c r="N36" s="49">
        <v>41</v>
      </c>
      <c r="O36" s="49">
        <v>63</v>
      </c>
      <c r="P36" s="49">
        <v>21</v>
      </c>
      <c r="Q36" s="49">
        <v>1</v>
      </c>
      <c r="R36" s="49">
        <v>13</v>
      </c>
      <c r="S36" s="49">
        <v>30</v>
      </c>
      <c r="T36" s="49">
        <v>6</v>
      </c>
      <c r="U36" s="49">
        <v>0</v>
      </c>
      <c r="V36" s="49">
        <v>23</v>
      </c>
      <c r="W36" s="49">
        <v>69</v>
      </c>
      <c r="X36" s="49">
        <v>105</v>
      </c>
      <c r="Y36" s="49">
        <v>125</v>
      </c>
      <c r="Z36" s="49">
        <v>3</v>
      </c>
      <c r="AA36" s="49">
        <v>1</v>
      </c>
      <c r="AB36" s="49">
        <v>0</v>
      </c>
      <c r="AC36" s="49">
        <v>3</v>
      </c>
      <c r="AD36" s="49">
        <v>2</v>
      </c>
      <c r="AE36" s="293" t="s">
        <v>1260</v>
      </c>
      <c r="AF36" s="294"/>
      <c r="AG36" s="49">
        <v>0</v>
      </c>
      <c r="AH36" s="49">
        <v>0</v>
      </c>
      <c r="AI36" s="49">
        <v>0</v>
      </c>
      <c r="AJ36" s="49">
        <v>0</v>
      </c>
      <c r="AK36" s="49">
        <v>0</v>
      </c>
      <c r="AL36" s="49">
        <v>31</v>
      </c>
      <c r="AM36" s="49">
        <v>34</v>
      </c>
      <c r="AN36" s="49">
        <v>11</v>
      </c>
      <c r="AO36" s="294"/>
      <c r="AP36" s="330">
        <v>44</v>
      </c>
      <c r="AQ36" s="331">
        <v>0.34100000000000003</v>
      </c>
      <c r="AR36" s="331">
        <v>0.38800000000000001</v>
      </c>
      <c r="AS36" s="331">
        <v>0.61399999999999999</v>
      </c>
      <c r="AT36" s="331">
        <v>1.0009999999999999</v>
      </c>
      <c r="AU36" s="294"/>
      <c r="AV36" s="332">
        <v>207</v>
      </c>
      <c r="AW36" s="331">
        <v>0.23200000000000001</v>
      </c>
      <c r="AX36" s="331">
        <v>0.29699999999999999</v>
      </c>
      <c r="AY36" s="331">
        <v>0.47299999999999998</v>
      </c>
      <c r="AZ36" s="331">
        <v>0.77</v>
      </c>
    </row>
    <row r="37" spans="1:52" ht="15.75" thickBot="1">
      <c r="A37" s="50" t="s">
        <v>1839</v>
      </c>
      <c r="B37" s="50" t="s">
        <v>1840</v>
      </c>
      <c r="C37" s="49">
        <v>31</v>
      </c>
      <c r="D37" s="49" t="s">
        <v>71</v>
      </c>
      <c r="E37" s="49" t="s">
        <v>43</v>
      </c>
      <c r="F37" s="49" t="s">
        <v>35</v>
      </c>
      <c r="G37" s="49">
        <v>94</v>
      </c>
      <c r="H37" s="49">
        <v>299</v>
      </c>
      <c r="I37" s="49">
        <v>249</v>
      </c>
      <c r="J37" s="292">
        <v>0.27300000000000002</v>
      </c>
      <c r="K37" s="292">
        <v>0.39300000000000002</v>
      </c>
      <c r="L37" s="292">
        <v>0.378</v>
      </c>
      <c r="M37" s="292">
        <v>0.77</v>
      </c>
      <c r="N37" s="49">
        <v>37</v>
      </c>
      <c r="O37" s="49">
        <v>68</v>
      </c>
      <c r="P37" s="49">
        <v>15</v>
      </c>
      <c r="Q37" s="49">
        <v>1</v>
      </c>
      <c r="R37" s="49">
        <v>3</v>
      </c>
      <c r="S37" s="49">
        <v>18</v>
      </c>
      <c r="T37" s="49">
        <v>3</v>
      </c>
      <c r="U37" s="49">
        <v>3</v>
      </c>
      <c r="V37" s="49">
        <v>45</v>
      </c>
      <c r="W37" s="49">
        <v>37</v>
      </c>
      <c r="X37" s="49">
        <v>104</v>
      </c>
      <c r="Y37" s="49">
        <v>94</v>
      </c>
      <c r="Z37" s="49">
        <v>7</v>
      </c>
      <c r="AA37" s="49">
        <v>4</v>
      </c>
      <c r="AB37" s="49">
        <v>1</v>
      </c>
      <c r="AC37" s="49">
        <v>0</v>
      </c>
      <c r="AD37" s="49">
        <v>2</v>
      </c>
      <c r="AE37" s="293" t="s">
        <v>1841</v>
      </c>
      <c r="AF37" s="294"/>
      <c r="AG37" s="49">
        <v>0</v>
      </c>
      <c r="AH37" s="49">
        <v>0</v>
      </c>
      <c r="AI37" s="49">
        <v>60</v>
      </c>
      <c r="AJ37" s="49">
        <v>7</v>
      </c>
      <c r="AK37" s="49">
        <v>26</v>
      </c>
      <c r="AL37" s="49">
        <v>1</v>
      </c>
      <c r="AM37" s="49">
        <v>0</v>
      </c>
      <c r="AN37" s="49">
        <v>0</v>
      </c>
      <c r="AO37" s="294"/>
      <c r="AP37" s="330">
        <v>42</v>
      </c>
      <c r="AQ37" s="338">
        <v>0.26200000000000001</v>
      </c>
      <c r="AR37" s="338">
        <v>0.34</v>
      </c>
      <c r="AS37" s="338">
        <v>0.40500000000000003</v>
      </c>
      <c r="AT37" s="338">
        <v>0.745</v>
      </c>
      <c r="AU37" s="294"/>
      <c r="AV37" s="332">
        <v>207</v>
      </c>
      <c r="AW37" s="331">
        <v>0.27500000000000002</v>
      </c>
      <c r="AX37" s="331">
        <v>0.40200000000000002</v>
      </c>
      <c r="AY37" s="331">
        <v>0.372</v>
      </c>
      <c r="AZ37" s="331">
        <v>0.77400000000000002</v>
      </c>
    </row>
    <row r="38" spans="1:52" ht="15.75" thickBot="1">
      <c r="A38" s="50" t="s">
        <v>1842</v>
      </c>
      <c r="B38" s="50" t="s">
        <v>1843</v>
      </c>
      <c r="C38" s="49">
        <v>31</v>
      </c>
      <c r="D38" s="49" t="s">
        <v>89</v>
      </c>
      <c r="E38" s="49" t="s">
        <v>34</v>
      </c>
      <c r="F38" s="49" t="s">
        <v>35</v>
      </c>
      <c r="G38" s="49">
        <v>71</v>
      </c>
      <c r="H38" s="49">
        <v>264</v>
      </c>
      <c r="I38" s="49">
        <v>245</v>
      </c>
      <c r="J38" s="292">
        <v>0.314</v>
      </c>
      <c r="K38" s="292">
        <v>0.35399999999999998</v>
      </c>
      <c r="L38" s="292">
        <v>0.41599999999999998</v>
      </c>
      <c r="M38" s="292">
        <v>0.77</v>
      </c>
      <c r="N38" s="49">
        <v>30</v>
      </c>
      <c r="O38" s="49">
        <v>77</v>
      </c>
      <c r="P38" s="49">
        <v>10</v>
      </c>
      <c r="Q38" s="49">
        <v>3</v>
      </c>
      <c r="R38" s="49">
        <v>3</v>
      </c>
      <c r="S38" s="49">
        <v>20</v>
      </c>
      <c r="T38" s="49">
        <v>5</v>
      </c>
      <c r="U38" s="49">
        <v>0</v>
      </c>
      <c r="V38" s="49">
        <v>15</v>
      </c>
      <c r="W38" s="49">
        <v>49</v>
      </c>
      <c r="X38" s="49">
        <v>103</v>
      </c>
      <c r="Y38" s="49">
        <v>102</v>
      </c>
      <c r="Z38" s="49">
        <v>5</v>
      </c>
      <c r="AA38" s="49">
        <v>0</v>
      </c>
      <c r="AB38" s="49">
        <v>3</v>
      </c>
      <c r="AC38" s="49">
        <v>0</v>
      </c>
      <c r="AD38" s="49">
        <v>0</v>
      </c>
      <c r="AE38" s="293" t="s">
        <v>1797</v>
      </c>
      <c r="AF38" s="294"/>
      <c r="AG38" s="49">
        <v>0</v>
      </c>
      <c r="AH38" s="49">
        <v>0</v>
      </c>
      <c r="AI38" s="49">
        <v>0</v>
      </c>
      <c r="AJ38" s="49">
        <v>0</v>
      </c>
      <c r="AK38" s="49">
        <v>0</v>
      </c>
      <c r="AL38" s="49">
        <v>13</v>
      </c>
      <c r="AM38" s="49">
        <v>19</v>
      </c>
      <c r="AN38" s="49">
        <v>36</v>
      </c>
      <c r="AO38" s="294"/>
      <c r="AP38" s="330">
        <v>30</v>
      </c>
      <c r="AQ38" s="331">
        <v>0.26700000000000002</v>
      </c>
      <c r="AR38" s="331">
        <v>0.313</v>
      </c>
      <c r="AS38" s="331">
        <v>0.26700000000000002</v>
      </c>
      <c r="AT38" s="331">
        <v>0.57899999999999996</v>
      </c>
      <c r="AU38" s="294"/>
      <c r="AV38" s="332">
        <v>215</v>
      </c>
      <c r="AW38" s="331">
        <v>0.32100000000000001</v>
      </c>
      <c r="AX38" s="331">
        <v>0.36</v>
      </c>
      <c r="AY38" s="331">
        <v>0.437</v>
      </c>
      <c r="AZ38" s="331">
        <v>0.79700000000000004</v>
      </c>
    </row>
    <row r="39" spans="1:52" ht="15.75" thickBot="1">
      <c r="A39" s="50" t="s">
        <v>1844</v>
      </c>
      <c r="B39" s="50" t="s">
        <v>1845</v>
      </c>
      <c r="C39" s="49">
        <v>23</v>
      </c>
      <c r="D39" s="49" t="s">
        <v>58</v>
      </c>
      <c r="E39" s="49" t="s">
        <v>43</v>
      </c>
      <c r="F39" s="49" t="s">
        <v>37</v>
      </c>
      <c r="G39" s="49">
        <v>82</v>
      </c>
      <c r="H39" s="49">
        <v>256</v>
      </c>
      <c r="I39" s="49">
        <v>241</v>
      </c>
      <c r="J39" s="292">
        <v>0.29899999999999999</v>
      </c>
      <c r="K39" s="292">
        <v>0.33100000000000002</v>
      </c>
      <c r="L39" s="292">
        <v>0.45200000000000001</v>
      </c>
      <c r="M39" s="292">
        <v>0.78300000000000003</v>
      </c>
      <c r="N39" s="49">
        <v>30</v>
      </c>
      <c r="O39" s="49">
        <v>72</v>
      </c>
      <c r="P39" s="49">
        <v>21</v>
      </c>
      <c r="Q39" s="49">
        <v>2</v>
      </c>
      <c r="R39" s="49">
        <v>4</v>
      </c>
      <c r="S39" s="49">
        <v>27</v>
      </c>
      <c r="T39" s="49">
        <v>0</v>
      </c>
      <c r="U39" s="49">
        <v>0</v>
      </c>
      <c r="V39" s="49">
        <v>12</v>
      </c>
      <c r="W39" s="49">
        <v>51</v>
      </c>
      <c r="X39" s="49">
        <v>104</v>
      </c>
      <c r="Y39" s="49">
        <v>109</v>
      </c>
      <c r="Z39" s="49">
        <v>5</v>
      </c>
      <c r="AA39" s="49">
        <v>0</v>
      </c>
      <c r="AB39" s="49">
        <v>2</v>
      </c>
      <c r="AC39" s="49">
        <v>1</v>
      </c>
      <c r="AD39" s="49">
        <v>2</v>
      </c>
      <c r="AE39" s="293" t="s">
        <v>1846</v>
      </c>
      <c r="AF39" s="294"/>
      <c r="AG39" s="49">
        <v>0</v>
      </c>
      <c r="AH39" s="49">
        <v>0</v>
      </c>
      <c r="AI39" s="49">
        <v>9</v>
      </c>
      <c r="AJ39" s="49">
        <v>43</v>
      </c>
      <c r="AK39" s="49">
        <v>27</v>
      </c>
      <c r="AL39" s="49">
        <v>1</v>
      </c>
      <c r="AM39" s="49">
        <v>0</v>
      </c>
      <c r="AN39" s="49">
        <v>0</v>
      </c>
      <c r="AO39" s="294"/>
      <c r="AP39" s="330">
        <v>72</v>
      </c>
      <c r="AQ39" s="331">
        <v>0.40300000000000002</v>
      </c>
      <c r="AR39" s="331">
        <v>0.434</v>
      </c>
      <c r="AS39" s="331">
        <v>0.69399999999999995</v>
      </c>
      <c r="AT39" s="331">
        <v>1.129</v>
      </c>
      <c r="AU39" s="294"/>
      <c r="AV39" s="332">
        <v>169</v>
      </c>
      <c r="AW39" s="331">
        <v>0.254</v>
      </c>
      <c r="AX39" s="331">
        <v>0.28699999999999998</v>
      </c>
      <c r="AY39" s="331">
        <v>0.34899999999999998</v>
      </c>
      <c r="AZ39" s="331">
        <v>0.63600000000000001</v>
      </c>
    </row>
    <row r="40" spans="1:52" ht="15.75" thickBot="1">
      <c r="A40" s="50" t="s">
        <v>1847</v>
      </c>
      <c r="B40" s="50" t="s">
        <v>1848</v>
      </c>
      <c r="C40" s="49">
        <v>25</v>
      </c>
      <c r="D40" s="49" t="s">
        <v>129</v>
      </c>
      <c r="E40" s="49" t="s">
        <v>43</v>
      </c>
      <c r="F40" s="49" t="s">
        <v>35</v>
      </c>
      <c r="G40" s="49">
        <v>70</v>
      </c>
      <c r="H40" s="49">
        <v>247</v>
      </c>
      <c r="I40" s="49">
        <v>228</v>
      </c>
      <c r="J40" s="292">
        <v>0.25</v>
      </c>
      <c r="K40" s="292">
        <v>0.28199999999999997</v>
      </c>
      <c r="L40" s="292">
        <v>0.35499999999999998</v>
      </c>
      <c r="M40" s="292">
        <v>0.63700000000000001</v>
      </c>
      <c r="N40" s="49">
        <v>20</v>
      </c>
      <c r="O40" s="49">
        <v>57</v>
      </c>
      <c r="P40" s="49">
        <v>13</v>
      </c>
      <c r="Q40" s="49">
        <v>1</v>
      </c>
      <c r="R40" s="49">
        <v>3</v>
      </c>
      <c r="S40" s="49">
        <v>31</v>
      </c>
      <c r="T40" s="49">
        <v>0</v>
      </c>
      <c r="U40" s="49">
        <v>2</v>
      </c>
      <c r="V40" s="49">
        <v>12</v>
      </c>
      <c r="W40" s="49">
        <v>50</v>
      </c>
      <c r="X40" s="49">
        <v>71</v>
      </c>
      <c r="Y40" s="49">
        <v>81</v>
      </c>
      <c r="Z40" s="49">
        <v>6</v>
      </c>
      <c r="AA40" s="49">
        <v>0</v>
      </c>
      <c r="AB40" s="49">
        <v>2</v>
      </c>
      <c r="AC40" s="49">
        <v>5</v>
      </c>
      <c r="AD40" s="49">
        <v>2</v>
      </c>
      <c r="AE40" s="293" t="s">
        <v>938</v>
      </c>
      <c r="AF40" s="294"/>
      <c r="AG40" s="49">
        <v>0</v>
      </c>
      <c r="AH40" s="49">
        <v>0</v>
      </c>
      <c r="AI40" s="49">
        <v>0</v>
      </c>
      <c r="AJ40" s="49">
        <v>0</v>
      </c>
      <c r="AK40" s="49">
        <v>69</v>
      </c>
      <c r="AL40" s="49">
        <v>0</v>
      </c>
      <c r="AM40" s="49">
        <v>0</v>
      </c>
      <c r="AN40" s="49">
        <v>0</v>
      </c>
      <c r="AO40" s="294"/>
      <c r="AP40" s="330">
        <v>61</v>
      </c>
      <c r="AQ40" s="331">
        <v>0.26200000000000001</v>
      </c>
      <c r="AR40" s="331">
        <v>0.27</v>
      </c>
      <c r="AS40" s="331">
        <v>0.311</v>
      </c>
      <c r="AT40" s="331">
        <v>0.58099999999999996</v>
      </c>
      <c r="AU40" s="294"/>
      <c r="AV40" s="332">
        <v>167</v>
      </c>
      <c r="AW40" s="331">
        <v>0.246</v>
      </c>
      <c r="AX40" s="331">
        <v>0.28599999999999998</v>
      </c>
      <c r="AY40" s="331">
        <v>0.371</v>
      </c>
      <c r="AZ40" s="331">
        <v>0.65700000000000003</v>
      </c>
    </row>
    <row r="41" spans="1:52" ht="15.75" thickBot="1">
      <c r="A41" s="50" t="s">
        <v>1849</v>
      </c>
      <c r="B41" s="50" t="s">
        <v>1850</v>
      </c>
      <c r="C41" s="49">
        <v>20</v>
      </c>
      <c r="D41" s="49" t="s">
        <v>55</v>
      </c>
      <c r="E41" s="49" t="s">
        <v>34</v>
      </c>
      <c r="F41" s="49" t="s">
        <v>35</v>
      </c>
      <c r="G41" s="49">
        <v>58</v>
      </c>
      <c r="H41" s="49">
        <v>240</v>
      </c>
      <c r="I41" s="49">
        <v>222</v>
      </c>
      <c r="J41" s="292">
        <v>0.28399999999999997</v>
      </c>
      <c r="K41" s="292">
        <v>0.33800000000000002</v>
      </c>
      <c r="L41" s="292">
        <v>0.48199999999999998</v>
      </c>
      <c r="M41" s="292">
        <v>0.81899999999999995</v>
      </c>
      <c r="N41" s="49">
        <v>34</v>
      </c>
      <c r="O41" s="49">
        <v>63</v>
      </c>
      <c r="P41" s="49">
        <v>14</v>
      </c>
      <c r="Q41" s="49">
        <v>0</v>
      </c>
      <c r="R41" s="49">
        <v>10</v>
      </c>
      <c r="S41" s="49">
        <v>30</v>
      </c>
      <c r="T41" s="49">
        <v>3</v>
      </c>
      <c r="U41" s="49">
        <v>1</v>
      </c>
      <c r="V41" s="49">
        <v>18</v>
      </c>
      <c r="W41" s="49">
        <v>57</v>
      </c>
      <c r="X41" s="49">
        <v>112</v>
      </c>
      <c r="Y41" s="49">
        <v>107</v>
      </c>
      <c r="Z41" s="49">
        <v>5</v>
      </c>
      <c r="AA41" s="49">
        <v>0</v>
      </c>
      <c r="AB41" s="49">
        <v>0</v>
      </c>
      <c r="AC41" s="49">
        <v>0</v>
      </c>
      <c r="AD41" s="49">
        <v>3</v>
      </c>
      <c r="AE41" s="293" t="s">
        <v>916</v>
      </c>
      <c r="AF41" s="294"/>
      <c r="AG41" s="49">
        <v>0</v>
      </c>
      <c r="AH41" s="49">
        <v>0</v>
      </c>
      <c r="AI41" s="49">
        <v>0</v>
      </c>
      <c r="AJ41" s="49">
        <v>56</v>
      </c>
      <c r="AK41" s="49">
        <v>0</v>
      </c>
      <c r="AL41" s="49">
        <v>0</v>
      </c>
      <c r="AM41" s="49">
        <v>0</v>
      </c>
      <c r="AN41" s="49">
        <v>0</v>
      </c>
      <c r="AO41" s="294"/>
      <c r="AP41" s="330">
        <v>50</v>
      </c>
      <c r="AQ41" s="331">
        <v>0.4</v>
      </c>
      <c r="AR41" s="331">
        <v>0.47399999999999998</v>
      </c>
      <c r="AS41" s="331">
        <v>0.6</v>
      </c>
      <c r="AT41" s="331">
        <v>1.0740000000000001</v>
      </c>
      <c r="AU41" s="294"/>
      <c r="AV41" s="332">
        <v>172</v>
      </c>
      <c r="AW41" s="331">
        <v>0.25</v>
      </c>
      <c r="AX41" s="331">
        <v>0.29499999999999998</v>
      </c>
      <c r="AY41" s="331">
        <v>0.44800000000000001</v>
      </c>
      <c r="AZ41" s="331">
        <v>0.74299999999999999</v>
      </c>
    </row>
    <row r="42" spans="1:52" ht="15.75" thickBot="1">
      <c r="A42" s="50" t="s">
        <v>1851</v>
      </c>
      <c r="B42" s="50" t="s">
        <v>1852</v>
      </c>
      <c r="C42" s="49">
        <v>27</v>
      </c>
      <c r="D42" s="49" t="s">
        <v>70</v>
      </c>
      <c r="E42" s="49" t="s">
        <v>43</v>
      </c>
      <c r="F42" s="49" t="s">
        <v>10</v>
      </c>
      <c r="G42" s="49">
        <v>102</v>
      </c>
      <c r="H42" s="49">
        <v>262</v>
      </c>
      <c r="I42" s="49">
        <v>218</v>
      </c>
      <c r="J42" s="292">
        <v>0.28899999999999998</v>
      </c>
      <c r="K42" s="292">
        <v>0.40799999999999997</v>
      </c>
      <c r="L42" s="292">
        <v>0.48599999999999999</v>
      </c>
      <c r="M42" s="292">
        <v>0.89500000000000002</v>
      </c>
      <c r="N42" s="49">
        <v>35</v>
      </c>
      <c r="O42" s="49">
        <v>63</v>
      </c>
      <c r="P42" s="49">
        <v>15</v>
      </c>
      <c r="Q42" s="49">
        <v>2</v>
      </c>
      <c r="R42" s="49">
        <v>8</v>
      </c>
      <c r="S42" s="49">
        <v>38</v>
      </c>
      <c r="T42" s="49">
        <v>4</v>
      </c>
      <c r="U42" s="49">
        <v>1</v>
      </c>
      <c r="V42" s="49">
        <v>39</v>
      </c>
      <c r="W42" s="49">
        <v>43</v>
      </c>
      <c r="X42" s="49">
        <v>137</v>
      </c>
      <c r="Y42" s="49">
        <v>106</v>
      </c>
      <c r="Z42" s="49">
        <v>6</v>
      </c>
      <c r="AA42" s="49">
        <v>5</v>
      </c>
      <c r="AB42" s="49">
        <v>0</v>
      </c>
      <c r="AC42" s="49">
        <v>0</v>
      </c>
      <c r="AD42" s="49">
        <v>1</v>
      </c>
      <c r="AE42" s="293" t="s">
        <v>1853</v>
      </c>
      <c r="AF42" s="294"/>
      <c r="AG42" s="49">
        <v>55</v>
      </c>
      <c r="AH42" s="49">
        <v>0</v>
      </c>
      <c r="AI42" s="49">
        <v>21</v>
      </c>
      <c r="AJ42" s="49">
        <v>1</v>
      </c>
      <c r="AK42" s="49">
        <v>0</v>
      </c>
      <c r="AL42" s="49">
        <v>0</v>
      </c>
      <c r="AM42" s="49">
        <v>0</v>
      </c>
      <c r="AN42" s="49">
        <v>0</v>
      </c>
      <c r="AO42" s="294"/>
      <c r="AP42" s="330">
        <v>109</v>
      </c>
      <c r="AQ42" s="331">
        <v>0.25700000000000001</v>
      </c>
      <c r="AR42" s="331">
        <v>0.372</v>
      </c>
      <c r="AS42" s="331">
        <v>0.51400000000000001</v>
      </c>
      <c r="AT42" s="331">
        <v>0.88600000000000001</v>
      </c>
      <c r="AU42" s="294"/>
      <c r="AV42" s="332">
        <v>109</v>
      </c>
      <c r="AW42" s="331">
        <v>0.32100000000000001</v>
      </c>
      <c r="AX42" s="331">
        <v>0.44400000000000001</v>
      </c>
      <c r="AY42" s="331">
        <v>0.45900000000000002</v>
      </c>
      <c r="AZ42" s="331">
        <v>0.90200000000000002</v>
      </c>
    </row>
    <row r="43" spans="1:52" ht="15.75" thickBot="1">
      <c r="A43" s="50" t="s">
        <v>1854</v>
      </c>
      <c r="B43" s="50" t="s">
        <v>1855</v>
      </c>
      <c r="C43" s="49">
        <v>23</v>
      </c>
      <c r="D43" s="49" t="s">
        <v>65</v>
      </c>
      <c r="E43" s="49" t="s">
        <v>34</v>
      </c>
      <c r="F43" s="49" t="s">
        <v>10</v>
      </c>
      <c r="G43" s="49">
        <v>75</v>
      </c>
      <c r="H43" s="49">
        <v>254</v>
      </c>
      <c r="I43" s="49">
        <v>218</v>
      </c>
      <c r="J43" s="292">
        <v>0.20599999999999999</v>
      </c>
      <c r="K43" s="292">
        <v>0.308</v>
      </c>
      <c r="L43" s="292">
        <v>0.32600000000000001</v>
      </c>
      <c r="M43" s="292">
        <v>0.63400000000000001</v>
      </c>
      <c r="N43" s="49">
        <v>22</v>
      </c>
      <c r="O43" s="49">
        <v>45</v>
      </c>
      <c r="P43" s="49">
        <v>7</v>
      </c>
      <c r="Q43" s="49">
        <v>2</v>
      </c>
      <c r="R43" s="49">
        <v>5</v>
      </c>
      <c r="S43" s="49">
        <v>19</v>
      </c>
      <c r="T43" s="49">
        <v>1</v>
      </c>
      <c r="U43" s="49">
        <v>1</v>
      </c>
      <c r="V43" s="49">
        <v>29</v>
      </c>
      <c r="W43" s="49">
        <v>73</v>
      </c>
      <c r="X43" s="49">
        <v>75</v>
      </c>
      <c r="Y43" s="49">
        <v>71</v>
      </c>
      <c r="Z43" s="49">
        <v>5</v>
      </c>
      <c r="AA43" s="49">
        <v>4</v>
      </c>
      <c r="AB43" s="49">
        <v>1</v>
      </c>
      <c r="AC43" s="49">
        <v>2</v>
      </c>
      <c r="AD43" s="49">
        <v>0</v>
      </c>
      <c r="AE43" s="293" t="s">
        <v>1856</v>
      </c>
      <c r="AF43" s="294"/>
      <c r="AG43" s="49">
        <v>0</v>
      </c>
      <c r="AH43" s="49">
        <v>0</v>
      </c>
      <c r="AI43" s="49">
        <v>41</v>
      </c>
      <c r="AJ43" s="49">
        <v>17</v>
      </c>
      <c r="AK43" s="49">
        <v>24</v>
      </c>
      <c r="AL43" s="49">
        <v>1</v>
      </c>
      <c r="AM43" s="49">
        <v>0</v>
      </c>
      <c r="AN43" s="49">
        <v>0</v>
      </c>
      <c r="AO43" s="294"/>
      <c r="AP43" s="330">
        <v>65</v>
      </c>
      <c r="AQ43" s="331">
        <v>0.185</v>
      </c>
      <c r="AR43" s="331">
        <v>0.308</v>
      </c>
      <c r="AS43" s="331">
        <v>0.33800000000000002</v>
      </c>
      <c r="AT43" s="331">
        <v>0.64600000000000002</v>
      </c>
      <c r="AU43" s="294"/>
      <c r="AV43" s="332">
        <v>153</v>
      </c>
      <c r="AW43" s="331">
        <v>0.216</v>
      </c>
      <c r="AX43" s="331">
        <v>0.309</v>
      </c>
      <c r="AY43" s="331">
        <v>0.32</v>
      </c>
      <c r="AZ43" s="331">
        <v>0.629</v>
      </c>
    </row>
    <row r="44" spans="1:52" ht="15.75" thickBot="1">
      <c r="A44" s="50" t="s">
        <v>1857</v>
      </c>
      <c r="B44" s="50" t="s">
        <v>1858</v>
      </c>
      <c r="C44" s="49">
        <v>20</v>
      </c>
      <c r="D44" s="49" t="s">
        <v>58</v>
      </c>
      <c r="E44" s="49" t="s">
        <v>43</v>
      </c>
      <c r="F44" s="49" t="s">
        <v>37</v>
      </c>
      <c r="G44" s="49">
        <v>57</v>
      </c>
      <c r="H44" s="49">
        <v>244</v>
      </c>
      <c r="I44" s="49">
        <v>217</v>
      </c>
      <c r="J44" s="292">
        <v>0.28599999999999998</v>
      </c>
      <c r="K44" s="292">
        <v>0.35399999999999998</v>
      </c>
      <c r="L44" s="292">
        <v>0.45600000000000002</v>
      </c>
      <c r="M44" s="292">
        <v>0.81</v>
      </c>
      <c r="N44" s="49">
        <v>34</v>
      </c>
      <c r="O44" s="49">
        <v>62</v>
      </c>
      <c r="P44" s="49">
        <v>9</v>
      </c>
      <c r="Q44" s="49">
        <v>5</v>
      </c>
      <c r="R44" s="49">
        <v>6</v>
      </c>
      <c r="S44" s="49">
        <v>28</v>
      </c>
      <c r="T44" s="49">
        <v>8</v>
      </c>
      <c r="U44" s="49">
        <v>1</v>
      </c>
      <c r="V44" s="49">
        <v>21</v>
      </c>
      <c r="W44" s="49">
        <v>36</v>
      </c>
      <c r="X44" s="49">
        <v>112</v>
      </c>
      <c r="Y44" s="49">
        <v>99</v>
      </c>
      <c r="Z44" s="49">
        <v>3</v>
      </c>
      <c r="AA44" s="49">
        <v>3</v>
      </c>
      <c r="AB44" s="49">
        <v>1</v>
      </c>
      <c r="AC44" s="49">
        <v>2</v>
      </c>
      <c r="AD44" s="49">
        <v>0</v>
      </c>
      <c r="AE44" s="293" t="s">
        <v>915</v>
      </c>
      <c r="AF44" s="294"/>
      <c r="AG44" s="49">
        <v>0</v>
      </c>
      <c r="AH44" s="49">
        <v>0</v>
      </c>
      <c r="AI44" s="49">
        <v>57</v>
      </c>
      <c r="AJ44" s="49">
        <v>0</v>
      </c>
      <c r="AK44" s="49">
        <v>0</v>
      </c>
      <c r="AL44" s="49">
        <v>0</v>
      </c>
      <c r="AM44" s="49">
        <v>0</v>
      </c>
      <c r="AN44" s="49">
        <v>0</v>
      </c>
      <c r="AO44" s="294"/>
      <c r="AP44" s="330">
        <v>52</v>
      </c>
      <c r="AQ44" s="331">
        <v>0.32700000000000001</v>
      </c>
      <c r="AR44" s="331">
        <v>0.40699999999999997</v>
      </c>
      <c r="AS44" s="331">
        <v>0.51900000000000002</v>
      </c>
      <c r="AT44" s="331">
        <v>0.92600000000000005</v>
      </c>
      <c r="AU44" s="294"/>
      <c r="AV44" s="332">
        <v>165</v>
      </c>
      <c r="AW44" s="331">
        <v>0.27300000000000002</v>
      </c>
      <c r="AX44" s="331">
        <v>0.33700000000000002</v>
      </c>
      <c r="AY44" s="331">
        <v>0.436</v>
      </c>
      <c r="AZ44" s="331">
        <v>0.77300000000000002</v>
      </c>
    </row>
    <row r="45" spans="1:52" ht="15.75" thickBot="1">
      <c r="A45" s="50" t="s">
        <v>1859</v>
      </c>
      <c r="B45" s="50" t="s">
        <v>1860</v>
      </c>
      <c r="C45" s="49">
        <v>24</v>
      </c>
      <c r="D45" s="49" t="s">
        <v>53</v>
      </c>
      <c r="E45" s="49" t="s">
        <v>54</v>
      </c>
      <c r="F45" s="49" t="s">
        <v>37</v>
      </c>
      <c r="G45" s="49">
        <v>106</v>
      </c>
      <c r="H45" s="49">
        <v>234</v>
      </c>
      <c r="I45" s="49">
        <v>217</v>
      </c>
      <c r="J45" s="292">
        <v>0.221</v>
      </c>
      <c r="K45" s="292">
        <v>0.26200000000000001</v>
      </c>
      <c r="L45" s="292">
        <v>0.34599999999999997</v>
      </c>
      <c r="M45" s="292">
        <v>0.60699999999999998</v>
      </c>
      <c r="N45" s="49">
        <v>36</v>
      </c>
      <c r="O45" s="49">
        <v>48</v>
      </c>
      <c r="P45" s="49">
        <v>9</v>
      </c>
      <c r="Q45" s="49">
        <v>3</v>
      </c>
      <c r="R45" s="49">
        <v>4</v>
      </c>
      <c r="S45" s="49">
        <v>11</v>
      </c>
      <c r="T45" s="49">
        <v>11</v>
      </c>
      <c r="U45" s="49">
        <v>3</v>
      </c>
      <c r="V45" s="49">
        <v>12</v>
      </c>
      <c r="W45" s="49">
        <v>52</v>
      </c>
      <c r="X45" s="49">
        <v>61</v>
      </c>
      <c r="Y45" s="49">
        <v>75</v>
      </c>
      <c r="Z45" s="49">
        <v>5</v>
      </c>
      <c r="AA45" s="49">
        <v>1</v>
      </c>
      <c r="AB45" s="49">
        <v>1</v>
      </c>
      <c r="AC45" s="49">
        <v>3</v>
      </c>
      <c r="AD45" s="49">
        <v>0</v>
      </c>
      <c r="AE45" s="293" t="s">
        <v>1861</v>
      </c>
      <c r="AF45" s="294"/>
      <c r="AG45" s="49">
        <v>0</v>
      </c>
      <c r="AH45" s="49">
        <v>0</v>
      </c>
      <c r="AI45" s="49">
        <v>28</v>
      </c>
      <c r="AJ45" s="49">
        <v>2</v>
      </c>
      <c r="AK45" s="49">
        <v>2</v>
      </c>
      <c r="AL45" s="49">
        <v>8</v>
      </c>
      <c r="AM45" s="49">
        <v>11</v>
      </c>
      <c r="AN45" s="49">
        <v>20</v>
      </c>
      <c r="AO45" s="294"/>
      <c r="AP45" s="330">
        <v>34</v>
      </c>
      <c r="AQ45" s="331">
        <v>0.26500000000000001</v>
      </c>
      <c r="AR45" s="331">
        <v>0.32400000000000001</v>
      </c>
      <c r="AS45" s="331">
        <v>0.441</v>
      </c>
      <c r="AT45" s="331">
        <v>0.76600000000000001</v>
      </c>
      <c r="AU45" s="294"/>
      <c r="AV45" s="332">
        <v>183</v>
      </c>
      <c r="AW45" s="331">
        <v>0.21299999999999999</v>
      </c>
      <c r="AX45" s="331">
        <v>0.25</v>
      </c>
      <c r="AY45" s="331">
        <v>0.32800000000000001</v>
      </c>
      <c r="AZ45" s="331">
        <v>0.57799999999999996</v>
      </c>
    </row>
    <row r="46" spans="1:52" ht="15.75" thickBot="1">
      <c r="A46" s="50" t="s">
        <v>1862</v>
      </c>
      <c r="B46" s="50" t="s">
        <v>1863</v>
      </c>
      <c r="C46" s="49">
        <v>24</v>
      </c>
      <c r="D46" s="49" t="s">
        <v>78</v>
      </c>
      <c r="E46" s="49" t="s">
        <v>43</v>
      </c>
      <c r="F46" s="49" t="s">
        <v>10</v>
      </c>
      <c r="G46" s="49">
        <v>104</v>
      </c>
      <c r="H46" s="49">
        <v>227</v>
      </c>
      <c r="I46" s="49">
        <v>215</v>
      </c>
      <c r="J46" s="292">
        <v>0.23300000000000001</v>
      </c>
      <c r="K46" s="292">
        <v>0.26900000000000002</v>
      </c>
      <c r="L46" s="292">
        <v>0.42799999999999999</v>
      </c>
      <c r="M46" s="292">
        <v>0.69699999999999995</v>
      </c>
      <c r="N46" s="49">
        <v>31</v>
      </c>
      <c r="O46" s="49">
        <v>50</v>
      </c>
      <c r="P46" s="49">
        <v>13</v>
      </c>
      <c r="Q46" s="49">
        <v>4</v>
      </c>
      <c r="R46" s="49">
        <v>7</v>
      </c>
      <c r="S46" s="49">
        <v>30</v>
      </c>
      <c r="T46" s="49">
        <v>0</v>
      </c>
      <c r="U46" s="49">
        <v>0</v>
      </c>
      <c r="V46" s="49">
        <v>9</v>
      </c>
      <c r="W46" s="49">
        <v>40</v>
      </c>
      <c r="X46" s="49">
        <v>79</v>
      </c>
      <c r="Y46" s="49">
        <v>92</v>
      </c>
      <c r="Z46" s="49">
        <v>10</v>
      </c>
      <c r="AA46" s="49">
        <v>2</v>
      </c>
      <c r="AB46" s="49">
        <v>0</v>
      </c>
      <c r="AC46" s="49">
        <v>1</v>
      </c>
      <c r="AD46" s="49">
        <v>0</v>
      </c>
      <c r="AE46" s="293" t="s">
        <v>1207</v>
      </c>
      <c r="AF46" s="294"/>
      <c r="AG46" s="49">
        <v>0</v>
      </c>
      <c r="AH46" s="49">
        <v>23</v>
      </c>
      <c r="AI46" s="49">
        <v>0</v>
      </c>
      <c r="AJ46" s="49">
        <v>0</v>
      </c>
      <c r="AK46" s="49">
        <v>0</v>
      </c>
      <c r="AL46" s="49">
        <v>14</v>
      </c>
      <c r="AM46" s="49">
        <v>0</v>
      </c>
      <c r="AN46" s="49">
        <v>25</v>
      </c>
      <c r="AO46" s="294"/>
      <c r="AP46" s="330">
        <v>99</v>
      </c>
      <c r="AQ46" s="331">
        <v>0.253</v>
      </c>
      <c r="AR46" s="331">
        <v>0.29499999999999998</v>
      </c>
      <c r="AS46" s="331">
        <v>0.44400000000000001</v>
      </c>
      <c r="AT46" s="331">
        <v>0.74</v>
      </c>
      <c r="AU46" s="294"/>
      <c r="AV46" s="332">
        <v>116</v>
      </c>
      <c r="AW46" s="331">
        <v>0.216</v>
      </c>
      <c r="AX46" s="331">
        <v>0.246</v>
      </c>
      <c r="AY46" s="331">
        <v>0.41399999999999998</v>
      </c>
      <c r="AZ46" s="331">
        <v>0.66</v>
      </c>
    </row>
    <row r="47" spans="1:52" ht="15.75" thickBot="1">
      <c r="A47" s="50" t="s">
        <v>1864</v>
      </c>
      <c r="B47" s="50" t="s">
        <v>1865</v>
      </c>
      <c r="C47" s="49">
        <v>21</v>
      </c>
      <c r="D47" s="49" t="s">
        <v>132</v>
      </c>
      <c r="E47" s="49" t="s">
        <v>43</v>
      </c>
      <c r="F47" s="49" t="s">
        <v>10</v>
      </c>
      <c r="G47" s="49">
        <v>100</v>
      </c>
      <c r="H47" s="49">
        <v>227</v>
      </c>
      <c r="I47" s="49">
        <v>202</v>
      </c>
      <c r="J47" s="292">
        <v>0.20799999999999999</v>
      </c>
      <c r="K47" s="292">
        <v>0.28199999999999997</v>
      </c>
      <c r="L47" s="292">
        <v>0.29699999999999999</v>
      </c>
      <c r="M47" s="292">
        <v>0.57899999999999996</v>
      </c>
      <c r="N47" s="49">
        <v>17</v>
      </c>
      <c r="O47" s="49">
        <v>42</v>
      </c>
      <c r="P47" s="49">
        <v>2</v>
      </c>
      <c r="Q47" s="49">
        <v>2</v>
      </c>
      <c r="R47" s="49">
        <v>4</v>
      </c>
      <c r="S47" s="49">
        <v>15</v>
      </c>
      <c r="T47" s="49">
        <v>2</v>
      </c>
      <c r="U47" s="49">
        <v>2</v>
      </c>
      <c r="V47" s="49">
        <v>18</v>
      </c>
      <c r="W47" s="49">
        <v>54</v>
      </c>
      <c r="X47" s="49">
        <v>56</v>
      </c>
      <c r="Y47" s="49">
        <v>60</v>
      </c>
      <c r="Z47" s="49">
        <v>2</v>
      </c>
      <c r="AA47" s="49">
        <v>4</v>
      </c>
      <c r="AB47" s="49">
        <v>0</v>
      </c>
      <c r="AC47" s="49">
        <v>3</v>
      </c>
      <c r="AD47" s="49">
        <v>1</v>
      </c>
      <c r="AE47" s="293" t="s">
        <v>1866</v>
      </c>
      <c r="AF47" s="294"/>
      <c r="AG47" s="49">
        <v>0</v>
      </c>
      <c r="AH47" s="49">
        <v>0</v>
      </c>
      <c r="AI47" s="49">
        <v>1</v>
      </c>
      <c r="AJ47" s="49">
        <v>3</v>
      </c>
      <c r="AK47" s="49">
        <v>28</v>
      </c>
      <c r="AL47" s="49">
        <v>43</v>
      </c>
      <c r="AM47" s="49">
        <v>7</v>
      </c>
      <c r="AN47" s="49">
        <v>3</v>
      </c>
      <c r="AO47" s="294"/>
      <c r="AP47" s="330">
        <v>42</v>
      </c>
      <c r="AQ47" s="331">
        <v>9.5000000000000001E-2</v>
      </c>
      <c r="AR47" s="331">
        <v>0.13300000000000001</v>
      </c>
      <c r="AS47" s="331">
        <v>0.16700000000000001</v>
      </c>
      <c r="AT47" s="331">
        <v>0.3</v>
      </c>
      <c r="AU47" s="294"/>
      <c r="AV47" s="332">
        <v>160</v>
      </c>
      <c r="AW47" s="331">
        <v>0.23799999999999999</v>
      </c>
      <c r="AX47" s="331">
        <v>0.31900000000000001</v>
      </c>
      <c r="AY47" s="331">
        <v>0.33100000000000002</v>
      </c>
      <c r="AZ47" s="331">
        <v>0.65</v>
      </c>
    </row>
    <row r="48" spans="1:52" ht="15.75" thickBot="1">
      <c r="A48" s="50" t="s">
        <v>1867</v>
      </c>
      <c r="B48" s="50" t="s">
        <v>1868</v>
      </c>
      <c r="C48" s="49">
        <v>22</v>
      </c>
      <c r="D48" s="49" t="s">
        <v>59</v>
      </c>
      <c r="E48" s="49" t="s">
        <v>34</v>
      </c>
      <c r="F48" s="49" t="s">
        <v>37</v>
      </c>
      <c r="G48" s="49">
        <v>54</v>
      </c>
      <c r="H48" s="49">
        <v>231</v>
      </c>
      <c r="I48" s="49">
        <v>199</v>
      </c>
      <c r="J48" s="292">
        <v>0.23100000000000001</v>
      </c>
      <c r="K48" s="292">
        <v>0.33800000000000002</v>
      </c>
      <c r="L48" s="292">
        <v>0.41199999999999998</v>
      </c>
      <c r="M48" s="292">
        <v>0.75</v>
      </c>
      <c r="N48" s="49">
        <v>31</v>
      </c>
      <c r="O48" s="49">
        <v>46</v>
      </c>
      <c r="P48" s="49">
        <v>8</v>
      </c>
      <c r="Q48" s="49">
        <v>2</v>
      </c>
      <c r="R48" s="49">
        <v>8</v>
      </c>
      <c r="S48" s="49">
        <v>22</v>
      </c>
      <c r="T48" s="49">
        <v>3</v>
      </c>
      <c r="U48" s="49">
        <v>2</v>
      </c>
      <c r="V48" s="49">
        <v>29</v>
      </c>
      <c r="W48" s="49">
        <v>74</v>
      </c>
      <c r="X48" s="49">
        <v>102</v>
      </c>
      <c r="Y48" s="49">
        <v>82</v>
      </c>
      <c r="Z48" s="49">
        <v>0</v>
      </c>
      <c r="AA48" s="49">
        <v>3</v>
      </c>
      <c r="AB48" s="49">
        <v>0</v>
      </c>
      <c r="AC48" s="49">
        <v>0</v>
      </c>
      <c r="AD48" s="49">
        <v>0</v>
      </c>
      <c r="AE48" s="293" t="s">
        <v>915</v>
      </c>
      <c r="AF48" s="294"/>
      <c r="AG48" s="49">
        <v>0</v>
      </c>
      <c r="AH48" s="49">
        <v>0</v>
      </c>
      <c r="AI48" s="49">
        <v>54</v>
      </c>
      <c r="AJ48" s="49">
        <v>0</v>
      </c>
      <c r="AK48" s="49">
        <v>0</v>
      </c>
      <c r="AL48" s="49">
        <v>0</v>
      </c>
      <c r="AM48" s="49">
        <v>0</v>
      </c>
      <c r="AN48" s="49">
        <v>0</v>
      </c>
      <c r="AO48" s="294"/>
      <c r="AP48" s="330">
        <v>67</v>
      </c>
      <c r="AQ48" s="331">
        <v>0.224</v>
      </c>
      <c r="AR48" s="331">
        <v>0.29699999999999999</v>
      </c>
      <c r="AS48" s="331">
        <v>0.34300000000000003</v>
      </c>
      <c r="AT48" s="331">
        <v>0.64100000000000001</v>
      </c>
      <c r="AU48" s="294"/>
      <c r="AV48" s="332">
        <v>132</v>
      </c>
      <c r="AW48" s="331">
        <v>0.23499999999999999</v>
      </c>
      <c r="AX48" s="331">
        <v>0.35699999999999998</v>
      </c>
      <c r="AY48" s="331">
        <v>0.44700000000000001</v>
      </c>
      <c r="AZ48" s="331">
        <v>0.80400000000000005</v>
      </c>
    </row>
    <row r="49" spans="1:52" ht="15.75" thickBot="1">
      <c r="A49" s="50" t="s">
        <v>771</v>
      </c>
      <c r="B49" s="50" t="s">
        <v>1869</v>
      </c>
      <c r="C49" s="49">
        <v>27</v>
      </c>
      <c r="D49" s="49" t="s">
        <v>67</v>
      </c>
      <c r="E49" s="49" t="s">
        <v>43</v>
      </c>
      <c r="F49" s="49" t="s">
        <v>10</v>
      </c>
      <c r="G49" s="49">
        <v>104</v>
      </c>
      <c r="H49" s="49">
        <v>222</v>
      </c>
      <c r="I49" s="49">
        <v>194</v>
      </c>
      <c r="J49" s="292">
        <v>0.25800000000000001</v>
      </c>
      <c r="K49" s="292">
        <v>0.33200000000000002</v>
      </c>
      <c r="L49" s="292">
        <v>0.314</v>
      </c>
      <c r="M49" s="292">
        <v>0.64600000000000002</v>
      </c>
      <c r="N49" s="49">
        <v>32</v>
      </c>
      <c r="O49" s="49">
        <v>50</v>
      </c>
      <c r="P49" s="49">
        <v>4</v>
      </c>
      <c r="Q49" s="49">
        <v>2</v>
      </c>
      <c r="R49" s="49">
        <v>1</v>
      </c>
      <c r="S49" s="49">
        <v>11</v>
      </c>
      <c r="T49" s="49">
        <v>9</v>
      </c>
      <c r="U49" s="49">
        <v>1</v>
      </c>
      <c r="V49" s="49">
        <v>23</v>
      </c>
      <c r="W49" s="49">
        <v>46</v>
      </c>
      <c r="X49" s="49">
        <v>74</v>
      </c>
      <c r="Y49" s="49">
        <v>61</v>
      </c>
      <c r="Z49" s="49">
        <v>8</v>
      </c>
      <c r="AA49" s="49">
        <v>0</v>
      </c>
      <c r="AB49" s="49">
        <v>2</v>
      </c>
      <c r="AC49" s="49">
        <v>3</v>
      </c>
      <c r="AD49" s="49">
        <v>2</v>
      </c>
      <c r="AE49" s="293" t="s">
        <v>1870</v>
      </c>
      <c r="AF49" s="294"/>
      <c r="AG49" s="49">
        <v>0</v>
      </c>
      <c r="AH49" s="49">
        <v>0</v>
      </c>
      <c r="AI49" s="49">
        <v>20</v>
      </c>
      <c r="AJ49" s="49">
        <v>24</v>
      </c>
      <c r="AK49" s="49">
        <v>11</v>
      </c>
      <c r="AL49" s="49">
        <v>9</v>
      </c>
      <c r="AM49" s="49">
        <v>0</v>
      </c>
      <c r="AN49" s="49">
        <v>0</v>
      </c>
      <c r="AO49" s="294"/>
      <c r="AP49" s="330">
        <v>74</v>
      </c>
      <c r="AQ49" s="331">
        <v>0.27</v>
      </c>
      <c r="AR49" s="331">
        <v>0.371</v>
      </c>
      <c r="AS49" s="331">
        <v>0.32400000000000001</v>
      </c>
      <c r="AT49" s="331">
        <v>0.69499999999999995</v>
      </c>
      <c r="AU49" s="294"/>
      <c r="AV49" s="332">
        <v>120</v>
      </c>
      <c r="AW49" s="331">
        <v>0.25</v>
      </c>
      <c r="AX49" s="331">
        <v>0.30499999999999999</v>
      </c>
      <c r="AY49" s="331">
        <v>0.308</v>
      </c>
      <c r="AZ49" s="331">
        <v>0.61399999999999999</v>
      </c>
    </row>
    <row r="50" spans="1:52" ht="15.75" thickBot="1">
      <c r="A50" s="50" t="s">
        <v>1871</v>
      </c>
      <c r="B50" s="50" t="s">
        <v>1872</v>
      </c>
      <c r="C50" s="49">
        <v>23</v>
      </c>
      <c r="D50" s="49" t="s">
        <v>36</v>
      </c>
      <c r="E50" s="49" t="s">
        <v>34</v>
      </c>
      <c r="F50" s="49" t="s">
        <v>35</v>
      </c>
      <c r="G50" s="49">
        <v>59</v>
      </c>
      <c r="H50" s="49">
        <v>216</v>
      </c>
      <c r="I50" s="49">
        <v>189</v>
      </c>
      <c r="J50" s="292">
        <v>0.25900000000000001</v>
      </c>
      <c r="K50" s="292">
        <v>0.35199999999999998</v>
      </c>
      <c r="L50" s="292">
        <v>0.65100000000000002</v>
      </c>
      <c r="M50" s="292">
        <v>1.0029999999999999</v>
      </c>
      <c r="N50" s="49">
        <v>33</v>
      </c>
      <c r="O50" s="49">
        <v>49</v>
      </c>
      <c r="P50" s="49">
        <v>2</v>
      </c>
      <c r="Q50" s="49">
        <v>0</v>
      </c>
      <c r="R50" s="49">
        <v>24</v>
      </c>
      <c r="S50" s="49">
        <v>45</v>
      </c>
      <c r="T50" s="49">
        <v>0</v>
      </c>
      <c r="U50" s="49">
        <v>0</v>
      </c>
      <c r="V50" s="49">
        <v>22</v>
      </c>
      <c r="W50" s="49">
        <v>60</v>
      </c>
      <c r="X50" s="49">
        <v>164</v>
      </c>
      <c r="Y50" s="49">
        <v>123</v>
      </c>
      <c r="Z50" s="49">
        <v>6</v>
      </c>
      <c r="AA50" s="49">
        <v>5</v>
      </c>
      <c r="AB50" s="49">
        <v>0</v>
      </c>
      <c r="AC50" s="49">
        <v>0</v>
      </c>
      <c r="AD50" s="49">
        <v>1</v>
      </c>
      <c r="AE50" s="293" t="s">
        <v>1873</v>
      </c>
      <c r="AF50" s="294"/>
      <c r="AG50" s="49">
        <v>0</v>
      </c>
      <c r="AH50" s="49">
        <v>43</v>
      </c>
      <c r="AI50" s="49">
        <v>0</v>
      </c>
      <c r="AJ50" s="49">
        <v>0</v>
      </c>
      <c r="AK50" s="49">
        <v>0</v>
      </c>
      <c r="AL50" s="49">
        <v>0</v>
      </c>
      <c r="AM50" s="49">
        <v>0</v>
      </c>
      <c r="AN50" s="49">
        <v>12</v>
      </c>
      <c r="AO50" s="294"/>
      <c r="AP50" s="330">
        <v>46</v>
      </c>
      <c r="AQ50" s="331">
        <v>0.19600000000000001</v>
      </c>
      <c r="AR50" s="331">
        <v>0.30199999999999999</v>
      </c>
      <c r="AS50" s="331">
        <v>0.45700000000000002</v>
      </c>
      <c r="AT50" s="331">
        <v>0.75800000000000001</v>
      </c>
      <c r="AU50" s="294"/>
      <c r="AV50" s="332">
        <v>143</v>
      </c>
      <c r="AW50" s="331">
        <v>0.28000000000000003</v>
      </c>
      <c r="AX50" s="331">
        <v>0.36799999999999999</v>
      </c>
      <c r="AY50" s="331">
        <v>0.71299999999999997</v>
      </c>
      <c r="AZ50" s="331">
        <v>1.081</v>
      </c>
    </row>
    <row r="51" spans="1:52" ht="15.75" thickBot="1">
      <c r="A51" s="50" t="s">
        <v>1874</v>
      </c>
      <c r="B51" s="50" t="s">
        <v>1875</v>
      </c>
      <c r="C51" s="49">
        <v>26</v>
      </c>
      <c r="D51" s="49" t="s">
        <v>78</v>
      </c>
      <c r="E51" s="49" t="s">
        <v>43</v>
      </c>
      <c r="F51" s="49" t="s">
        <v>10</v>
      </c>
      <c r="G51" s="49">
        <v>64</v>
      </c>
      <c r="H51" s="49">
        <v>200</v>
      </c>
      <c r="I51" s="49">
        <v>188</v>
      </c>
      <c r="J51" s="292">
        <v>0.223</v>
      </c>
      <c r="K51" s="292">
        <v>0.26500000000000001</v>
      </c>
      <c r="L51" s="292">
        <v>0.314</v>
      </c>
      <c r="M51" s="292">
        <v>0.57899999999999996</v>
      </c>
      <c r="N51" s="49">
        <v>18</v>
      </c>
      <c r="O51" s="49">
        <v>42</v>
      </c>
      <c r="P51" s="49">
        <v>14</v>
      </c>
      <c r="Q51" s="49">
        <v>0</v>
      </c>
      <c r="R51" s="49">
        <v>1</v>
      </c>
      <c r="S51" s="49">
        <v>19</v>
      </c>
      <c r="T51" s="49">
        <v>1</v>
      </c>
      <c r="U51" s="49">
        <v>0</v>
      </c>
      <c r="V51" s="49">
        <v>11</v>
      </c>
      <c r="W51" s="49">
        <v>38</v>
      </c>
      <c r="X51" s="49">
        <v>52</v>
      </c>
      <c r="Y51" s="49">
        <v>59</v>
      </c>
      <c r="Z51" s="49">
        <v>8</v>
      </c>
      <c r="AA51" s="49">
        <v>0</v>
      </c>
      <c r="AB51" s="49">
        <v>0</v>
      </c>
      <c r="AC51" s="49">
        <v>1</v>
      </c>
      <c r="AD51" s="49">
        <v>0</v>
      </c>
      <c r="AE51" s="293" t="s">
        <v>884</v>
      </c>
      <c r="AF51" s="294"/>
      <c r="AG51" s="49">
        <v>55</v>
      </c>
      <c r="AH51" s="49">
        <v>0</v>
      </c>
      <c r="AI51" s="49">
        <v>0</v>
      </c>
      <c r="AJ51" s="49">
        <v>0</v>
      </c>
      <c r="AK51" s="49">
        <v>0</v>
      </c>
      <c r="AL51" s="49">
        <v>0</v>
      </c>
      <c r="AM51" s="49">
        <v>0</v>
      </c>
      <c r="AN51" s="49">
        <v>0</v>
      </c>
      <c r="AO51" s="294"/>
      <c r="AP51" s="330">
        <v>46</v>
      </c>
      <c r="AQ51" s="331">
        <v>0.26100000000000001</v>
      </c>
      <c r="AR51" s="331">
        <v>0.27700000000000002</v>
      </c>
      <c r="AS51" s="331">
        <v>0.37</v>
      </c>
      <c r="AT51" s="331">
        <v>0.64600000000000002</v>
      </c>
      <c r="AU51" s="294"/>
      <c r="AV51" s="332">
        <v>142</v>
      </c>
      <c r="AW51" s="331">
        <v>0.21099999999999999</v>
      </c>
      <c r="AX51" s="331">
        <v>0.26100000000000001</v>
      </c>
      <c r="AY51" s="331">
        <v>0.29599999999999999</v>
      </c>
      <c r="AZ51" s="331">
        <v>0.55700000000000005</v>
      </c>
    </row>
    <row r="52" spans="1:52" ht="15.75" thickBot="1">
      <c r="A52" s="50" t="s">
        <v>1876</v>
      </c>
      <c r="B52" s="50" t="s">
        <v>1877</v>
      </c>
      <c r="C52" s="49">
        <v>30</v>
      </c>
      <c r="D52" s="49" t="s">
        <v>129</v>
      </c>
      <c r="E52" s="49" t="s">
        <v>43</v>
      </c>
      <c r="F52" s="49" t="s">
        <v>10</v>
      </c>
      <c r="G52" s="49">
        <v>104</v>
      </c>
      <c r="H52" s="49">
        <v>203</v>
      </c>
      <c r="I52" s="49">
        <v>187</v>
      </c>
      <c r="J52" s="292">
        <v>0.23</v>
      </c>
      <c r="K52" s="292">
        <v>0.26700000000000002</v>
      </c>
      <c r="L52" s="292">
        <v>0.40100000000000002</v>
      </c>
      <c r="M52" s="292">
        <v>0.66800000000000004</v>
      </c>
      <c r="N52" s="49">
        <v>17</v>
      </c>
      <c r="O52" s="49">
        <v>43</v>
      </c>
      <c r="P52" s="49">
        <v>14</v>
      </c>
      <c r="Q52" s="49">
        <v>0</v>
      </c>
      <c r="R52" s="49">
        <v>6</v>
      </c>
      <c r="S52" s="49">
        <v>30</v>
      </c>
      <c r="T52" s="49">
        <v>0</v>
      </c>
      <c r="U52" s="49">
        <v>0</v>
      </c>
      <c r="V52" s="49">
        <v>10</v>
      </c>
      <c r="W52" s="49">
        <v>56</v>
      </c>
      <c r="X52" s="49">
        <v>77</v>
      </c>
      <c r="Y52" s="49">
        <v>75</v>
      </c>
      <c r="Z52" s="49">
        <v>7</v>
      </c>
      <c r="AA52" s="49">
        <v>1</v>
      </c>
      <c r="AB52" s="49">
        <v>1</v>
      </c>
      <c r="AC52" s="49">
        <v>4</v>
      </c>
      <c r="AD52" s="49">
        <v>0</v>
      </c>
      <c r="AE52" s="293" t="s">
        <v>1878</v>
      </c>
      <c r="AF52" s="294"/>
      <c r="AG52" s="49">
        <v>0</v>
      </c>
      <c r="AH52" s="49">
        <v>45</v>
      </c>
      <c r="AI52" s="49">
        <v>0</v>
      </c>
      <c r="AJ52" s="49">
        <v>0</v>
      </c>
      <c r="AK52" s="49">
        <v>0</v>
      </c>
      <c r="AL52" s="49">
        <v>7</v>
      </c>
      <c r="AM52" s="49">
        <v>0</v>
      </c>
      <c r="AN52" s="49">
        <v>6</v>
      </c>
      <c r="AO52" s="294"/>
      <c r="AP52" s="330">
        <v>73</v>
      </c>
      <c r="AQ52" s="331">
        <v>0.192</v>
      </c>
      <c r="AR52" s="331">
        <v>0.221</v>
      </c>
      <c r="AS52" s="331">
        <v>0.27400000000000002</v>
      </c>
      <c r="AT52" s="331">
        <v>0.495</v>
      </c>
      <c r="AU52" s="294"/>
      <c r="AV52" s="332">
        <v>114</v>
      </c>
      <c r="AW52" s="331">
        <v>0.254</v>
      </c>
      <c r="AX52" s="331">
        <v>0.29599999999999999</v>
      </c>
      <c r="AY52" s="331">
        <v>0.48199999999999998</v>
      </c>
      <c r="AZ52" s="331">
        <v>0.77800000000000002</v>
      </c>
    </row>
    <row r="53" spans="1:52" ht="15.75" thickBot="1">
      <c r="A53" s="50" t="s">
        <v>1879</v>
      </c>
      <c r="B53" s="50" t="s">
        <v>1880</v>
      </c>
      <c r="C53" s="49">
        <v>34</v>
      </c>
      <c r="D53" s="49" t="s">
        <v>33</v>
      </c>
      <c r="E53" s="49" t="s">
        <v>34</v>
      </c>
      <c r="F53" s="49" t="s">
        <v>10</v>
      </c>
      <c r="G53" s="49">
        <v>77</v>
      </c>
      <c r="H53" s="49">
        <v>225</v>
      </c>
      <c r="I53" s="49">
        <v>186</v>
      </c>
      <c r="J53" s="292">
        <v>0.22</v>
      </c>
      <c r="K53" s="292">
        <v>0.35</v>
      </c>
      <c r="L53" s="292">
        <v>0.38200000000000001</v>
      </c>
      <c r="M53" s="292">
        <v>0.73099999999999998</v>
      </c>
      <c r="N53" s="49">
        <v>28</v>
      </c>
      <c r="O53" s="49">
        <v>41</v>
      </c>
      <c r="P53" s="49">
        <v>9</v>
      </c>
      <c r="Q53" s="49">
        <v>0</v>
      </c>
      <c r="R53" s="49">
        <v>7</v>
      </c>
      <c r="S53" s="49">
        <v>16</v>
      </c>
      <c r="T53" s="49">
        <v>1</v>
      </c>
      <c r="U53" s="49">
        <v>0</v>
      </c>
      <c r="V53" s="49">
        <v>33</v>
      </c>
      <c r="W53" s="49">
        <v>60</v>
      </c>
      <c r="X53" s="49">
        <v>97</v>
      </c>
      <c r="Y53" s="49">
        <v>71</v>
      </c>
      <c r="Z53" s="49">
        <v>3</v>
      </c>
      <c r="AA53" s="49">
        <v>4</v>
      </c>
      <c r="AB53" s="49">
        <v>2</v>
      </c>
      <c r="AC53" s="49">
        <v>0</v>
      </c>
      <c r="AD53" s="49">
        <v>0</v>
      </c>
      <c r="AE53" s="293" t="s">
        <v>1881</v>
      </c>
      <c r="AF53" s="294"/>
      <c r="AG53" s="49">
        <v>59</v>
      </c>
      <c r="AH53" s="49">
        <v>7</v>
      </c>
      <c r="AI53" s="49">
        <v>0</v>
      </c>
      <c r="AJ53" s="49">
        <v>1</v>
      </c>
      <c r="AK53" s="49">
        <v>0</v>
      </c>
      <c r="AL53" s="49">
        <v>5</v>
      </c>
      <c r="AM53" s="49">
        <v>0</v>
      </c>
      <c r="AN53" s="49">
        <v>0</v>
      </c>
      <c r="AO53" s="294"/>
      <c r="AP53" s="330">
        <v>77</v>
      </c>
      <c r="AQ53" s="331">
        <v>0.20799999999999999</v>
      </c>
      <c r="AR53" s="331">
        <v>0.32200000000000001</v>
      </c>
      <c r="AS53" s="331">
        <v>0.377</v>
      </c>
      <c r="AT53" s="331">
        <v>0.69899999999999995</v>
      </c>
      <c r="AU53" s="294"/>
      <c r="AV53" s="332">
        <v>109</v>
      </c>
      <c r="AW53" s="331">
        <v>0.22900000000000001</v>
      </c>
      <c r="AX53" s="331">
        <v>0.36799999999999999</v>
      </c>
      <c r="AY53" s="331">
        <v>0.38500000000000001</v>
      </c>
      <c r="AZ53" s="331">
        <v>0.754</v>
      </c>
    </row>
    <row r="54" spans="1:52" ht="15.75" thickBot="1">
      <c r="A54" s="50" t="s">
        <v>1882</v>
      </c>
      <c r="B54" s="50" t="s">
        <v>1883</v>
      </c>
      <c r="C54" s="49">
        <v>34</v>
      </c>
      <c r="D54" s="49" t="s">
        <v>49</v>
      </c>
      <c r="E54" s="49" t="s">
        <v>43</v>
      </c>
      <c r="F54" s="49" t="s">
        <v>10</v>
      </c>
      <c r="G54" s="49">
        <v>60</v>
      </c>
      <c r="H54" s="49">
        <v>203</v>
      </c>
      <c r="I54" s="49">
        <v>186</v>
      </c>
      <c r="J54" s="292">
        <v>0.215</v>
      </c>
      <c r="K54" s="292">
        <v>0.27700000000000002</v>
      </c>
      <c r="L54" s="292">
        <v>0.32300000000000001</v>
      </c>
      <c r="M54" s="292">
        <v>0.6</v>
      </c>
      <c r="N54" s="49">
        <v>13</v>
      </c>
      <c r="O54" s="49">
        <v>40</v>
      </c>
      <c r="P54" s="49">
        <v>10</v>
      </c>
      <c r="Q54" s="49">
        <v>2</v>
      </c>
      <c r="R54" s="49">
        <v>2</v>
      </c>
      <c r="S54" s="49">
        <v>11</v>
      </c>
      <c r="T54" s="49">
        <v>1</v>
      </c>
      <c r="U54" s="49">
        <v>0</v>
      </c>
      <c r="V54" s="49">
        <v>14</v>
      </c>
      <c r="W54" s="49">
        <v>61</v>
      </c>
      <c r="X54" s="49">
        <v>51</v>
      </c>
      <c r="Y54" s="49">
        <v>60</v>
      </c>
      <c r="Z54" s="49">
        <v>6</v>
      </c>
      <c r="AA54" s="49">
        <v>2</v>
      </c>
      <c r="AB54" s="49">
        <v>1</v>
      </c>
      <c r="AC54" s="49">
        <v>0</v>
      </c>
      <c r="AD54" s="49">
        <v>1</v>
      </c>
      <c r="AE54" s="293" t="s">
        <v>884</v>
      </c>
      <c r="AF54" s="294"/>
      <c r="AG54" s="49">
        <v>58</v>
      </c>
      <c r="AH54" s="49">
        <v>0</v>
      </c>
      <c r="AI54" s="49">
        <v>0</v>
      </c>
      <c r="AJ54" s="49">
        <v>0</v>
      </c>
      <c r="AK54" s="49">
        <v>0</v>
      </c>
      <c r="AL54" s="49">
        <v>0</v>
      </c>
      <c r="AM54" s="49">
        <v>0</v>
      </c>
      <c r="AN54" s="49">
        <v>0</v>
      </c>
      <c r="AO54" s="294"/>
      <c r="AP54" s="330">
        <v>47</v>
      </c>
      <c r="AQ54" s="331">
        <v>0.21299999999999999</v>
      </c>
      <c r="AR54" s="331">
        <v>0.315</v>
      </c>
      <c r="AS54" s="331">
        <v>0.36199999999999999</v>
      </c>
      <c r="AT54" s="331">
        <v>0.67700000000000005</v>
      </c>
      <c r="AU54" s="294"/>
      <c r="AV54" s="332">
        <v>139</v>
      </c>
      <c r="AW54" s="331">
        <v>0.216</v>
      </c>
      <c r="AX54" s="331">
        <v>0.26400000000000001</v>
      </c>
      <c r="AY54" s="331">
        <v>0.309</v>
      </c>
      <c r="AZ54" s="331">
        <v>0.57299999999999995</v>
      </c>
    </row>
    <row r="55" spans="1:52" ht="15.75" thickBot="1">
      <c r="A55" s="50" t="s">
        <v>1884</v>
      </c>
      <c r="B55" s="50" t="s">
        <v>1885</v>
      </c>
      <c r="C55" s="49">
        <v>34</v>
      </c>
      <c r="D55" s="49" t="s">
        <v>47</v>
      </c>
      <c r="E55" s="49" t="s">
        <v>43</v>
      </c>
      <c r="F55" s="49" t="s">
        <v>37</v>
      </c>
      <c r="G55" s="49">
        <v>80</v>
      </c>
      <c r="H55" s="49">
        <v>214</v>
      </c>
      <c r="I55" s="49">
        <v>183</v>
      </c>
      <c r="J55" s="292">
        <v>0.30099999999999999</v>
      </c>
      <c r="K55" s="292">
        <v>0.39300000000000002</v>
      </c>
      <c r="L55" s="292">
        <v>0.42099999999999999</v>
      </c>
      <c r="M55" s="292">
        <v>0.81299999999999994</v>
      </c>
      <c r="N55" s="49">
        <v>21</v>
      </c>
      <c r="O55" s="49">
        <v>55</v>
      </c>
      <c r="P55" s="49">
        <v>8</v>
      </c>
      <c r="Q55" s="49">
        <v>1</v>
      </c>
      <c r="R55" s="49">
        <v>4</v>
      </c>
      <c r="S55" s="49">
        <v>21</v>
      </c>
      <c r="T55" s="49">
        <v>1</v>
      </c>
      <c r="U55" s="49">
        <v>0</v>
      </c>
      <c r="V55" s="49">
        <v>26</v>
      </c>
      <c r="W55" s="49">
        <v>38</v>
      </c>
      <c r="X55" s="49">
        <v>118</v>
      </c>
      <c r="Y55" s="49">
        <v>77</v>
      </c>
      <c r="Z55" s="49">
        <v>2</v>
      </c>
      <c r="AA55" s="49">
        <v>3</v>
      </c>
      <c r="AB55" s="49">
        <v>0</v>
      </c>
      <c r="AC55" s="49">
        <v>2</v>
      </c>
      <c r="AD55" s="49">
        <v>0</v>
      </c>
      <c r="AE55" s="293" t="s">
        <v>1886</v>
      </c>
      <c r="AF55" s="294"/>
      <c r="AG55" s="49">
        <v>0</v>
      </c>
      <c r="AH55" s="49">
        <v>4</v>
      </c>
      <c r="AI55" s="49">
        <v>0</v>
      </c>
      <c r="AJ55" s="49">
        <v>0</v>
      </c>
      <c r="AK55" s="49">
        <v>0</v>
      </c>
      <c r="AL55" s="49">
        <v>42</v>
      </c>
      <c r="AM55" s="49">
        <v>0</v>
      </c>
      <c r="AN55" s="49">
        <v>9</v>
      </c>
      <c r="AO55" s="294"/>
      <c r="AP55" s="330">
        <v>48</v>
      </c>
      <c r="AQ55" s="331">
        <v>0.188</v>
      </c>
      <c r="AR55" s="331">
        <v>0.31</v>
      </c>
      <c r="AS55" s="331">
        <v>0.27100000000000002</v>
      </c>
      <c r="AT55" s="331">
        <v>0.58099999999999996</v>
      </c>
      <c r="AU55" s="294"/>
      <c r="AV55" s="332">
        <v>135</v>
      </c>
      <c r="AW55" s="331">
        <v>0.34100000000000003</v>
      </c>
      <c r="AX55" s="331">
        <v>0.42299999999999999</v>
      </c>
      <c r="AY55" s="331">
        <v>0.47399999999999998</v>
      </c>
      <c r="AZ55" s="331">
        <v>0.89700000000000002</v>
      </c>
    </row>
    <row r="56" spans="1:52" ht="15.75" thickBot="1">
      <c r="A56" s="50" t="s">
        <v>1887</v>
      </c>
      <c r="B56" s="50" t="s">
        <v>1888</v>
      </c>
      <c r="C56" s="49">
        <v>24</v>
      </c>
      <c r="D56" s="49" t="s">
        <v>116</v>
      </c>
      <c r="E56" s="49" t="s">
        <v>43</v>
      </c>
      <c r="F56" s="49" t="s">
        <v>10</v>
      </c>
      <c r="G56" s="49">
        <v>110</v>
      </c>
      <c r="H56" s="49">
        <v>195</v>
      </c>
      <c r="I56" s="49">
        <v>182</v>
      </c>
      <c r="J56" s="292">
        <v>0.25800000000000001</v>
      </c>
      <c r="K56" s="292">
        <v>0.28399999999999997</v>
      </c>
      <c r="L56" s="292">
        <v>0.53300000000000003</v>
      </c>
      <c r="M56" s="292">
        <v>0.81699999999999995</v>
      </c>
      <c r="N56" s="49">
        <v>28</v>
      </c>
      <c r="O56" s="49">
        <v>47</v>
      </c>
      <c r="P56" s="49">
        <v>11</v>
      </c>
      <c r="Q56" s="49">
        <v>0</v>
      </c>
      <c r="R56" s="49">
        <v>13</v>
      </c>
      <c r="S56" s="49">
        <v>40</v>
      </c>
      <c r="T56" s="49">
        <v>0</v>
      </c>
      <c r="U56" s="49">
        <v>0</v>
      </c>
      <c r="V56" s="49">
        <v>7</v>
      </c>
      <c r="W56" s="49">
        <v>53</v>
      </c>
      <c r="X56" s="49">
        <v>95</v>
      </c>
      <c r="Y56" s="49">
        <v>97</v>
      </c>
      <c r="Z56" s="49">
        <v>1</v>
      </c>
      <c r="AA56" s="49">
        <v>0</v>
      </c>
      <c r="AB56" s="49">
        <v>5</v>
      </c>
      <c r="AC56" s="49">
        <v>1</v>
      </c>
      <c r="AD56" s="49">
        <v>0</v>
      </c>
      <c r="AE56" s="293" t="s">
        <v>1889</v>
      </c>
      <c r="AF56" s="294"/>
      <c r="AG56" s="49">
        <v>0</v>
      </c>
      <c r="AH56" s="49">
        <v>5</v>
      </c>
      <c r="AI56" s="49">
        <v>8</v>
      </c>
      <c r="AJ56" s="49">
        <v>19</v>
      </c>
      <c r="AK56" s="49">
        <v>22</v>
      </c>
      <c r="AL56" s="49">
        <v>5</v>
      </c>
      <c r="AM56" s="49">
        <v>0</v>
      </c>
      <c r="AN56" s="49">
        <v>0</v>
      </c>
      <c r="AO56" s="294"/>
      <c r="AP56" s="330">
        <v>76</v>
      </c>
      <c r="AQ56" s="331">
        <v>0.28899999999999998</v>
      </c>
      <c r="AR56" s="331">
        <v>0.33300000000000002</v>
      </c>
      <c r="AS56" s="331">
        <v>0.60499999999999998</v>
      </c>
      <c r="AT56" s="331">
        <v>0.93899999999999995</v>
      </c>
      <c r="AU56" s="294"/>
      <c r="AV56" s="332">
        <v>106</v>
      </c>
      <c r="AW56" s="331">
        <v>0.23599999999999999</v>
      </c>
      <c r="AX56" s="331">
        <v>0.248</v>
      </c>
      <c r="AY56" s="331">
        <v>0.48099999999999998</v>
      </c>
      <c r="AZ56" s="331">
        <v>0.72899999999999998</v>
      </c>
    </row>
    <row r="57" spans="1:52" ht="15.75" thickBot="1">
      <c r="A57" s="50" t="s">
        <v>1890</v>
      </c>
      <c r="B57" s="50" t="s">
        <v>1891</v>
      </c>
      <c r="C57" s="49">
        <v>28</v>
      </c>
      <c r="D57" s="49" t="s">
        <v>65</v>
      </c>
      <c r="E57" s="49" t="s">
        <v>34</v>
      </c>
      <c r="F57" s="49" t="s">
        <v>10</v>
      </c>
      <c r="G57" s="49">
        <v>53</v>
      </c>
      <c r="H57" s="49">
        <v>198</v>
      </c>
      <c r="I57" s="49">
        <v>179</v>
      </c>
      <c r="J57" s="292">
        <v>0.20100000000000001</v>
      </c>
      <c r="K57" s="292">
        <v>0.25800000000000001</v>
      </c>
      <c r="L57" s="292">
        <v>0.38</v>
      </c>
      <c r="M57" s="292">
        <v>0.63700000000000001</v>
      </c>
      <c r="N57" s="49">
        <v>21</v>
      </c>
      <c r="O57" s="49">
        <v>36</v>
      </c>
      <c r="P57" s="49">
        <v>5</v>
      </c>
      <c r="Q57" s="49">
        <v>0</v>
      </c>
      <c r="R57" s="49">
        <v>9</v>
      </c>
      <c r="S57" s="49">
        <v>24</v>
      </c>
      <c r="T57" s="49">
        <v>1</v>
      </c>
      <c r="U57" s="49">
        <v>0</v>
      </c>
      <c r="V57" s="49">
        <v>12</v>
      </c>
      <c r="W57" s="49">
        <v>48</v>
      </c>
      <c r="X57" s="49">
        <v>72</v>
      </c>
      <c r="Y57" s="49">
        <v>68</v>
      </c>
      <c r="Z57" s="49">
        <v>5</v>
      </c>
      <c r="AA57" s="49">
        <v>3</v>
      </c>
      <c r="AB57" s="49">
        <v>0</v>
      </c>
      <c r="AC57" s="49">
        <v>4</v>
      </c>
      <c r="AD57" s="49">
        <v>0</v>
      </c>
      <c r="AE57" s="293" t="s">
        <v>884</v>
      </c>
      <c r="AF57" s="294"/>
      <c r="AG57" s="49">
        <v>53</v>
      </c>
      <c r="AH57" s="49">
        <v>0</v>
      </c>
      <c r="AI57" s="49">
        <v>0</v>
      </c>
      <c r="AJ57" s="49">
        <v>0</v>
      </c>
      <c r="AK57" s="49">
        <v>0</v>
      </c>
      <c r="AL57" s="49">
        <v>0</v>
      </c>
      <c r="AM57" s="49">
        <v>0</v>
      </c>
      <c r="AN57" s="49">
        <v>0</v>
      </c>
      <c r="AO57" s="294"/>
      <c r="AP57" s="330">
        <v>42</v>
      </c>
      <c r="AQ57" s="331">
        <v>0.19</v>
      </c>
      <c r="AR57" s="331">
        <v>0.26500000000000001</v>
      </c>
      <c r="AS57" s="331">
        <v>0.47599999999999998</v>
      </c>
      <c r="AT57" s="331">
        <v>0.74099999999999999</v>
      </c>
      <c r="AU57" s="294"/>
      <c r="AV57" s="332">
        <v>137</v>
      </c>
      <c r="AW57" s="331">
        <v>0.20399999999999999</v>
      </c>
      <c r="AX57" s="331">
        <v>0.255</v>
      </c>
      <c r="AY57" s="331">
        <v>0.35</v>
      </c>
      <c r="AZ57" s="331">
        <v>0.60499999999999998</v>
      </c>
    </row>
    <row r="58" spans="1:52" ht="15.75" thickBot="1">
      <c r="A58" s="50" t="s">
        <v>1892</v>
      </c>
      <c r="B58" s="50" t="s">
        <v>1893</v>
      </c>
      <c r="C58" s="49">
        <v>27</v>
      </c>
      <c r="D58" s="49" t="s">
        <v>100</v>
      </c>
      <c r="E58" s="49" t="s">
        <v>43</v>
      </c>
      <c r="F58" s="49" t="s">
        <v>10</v>
      </c>
      <c r="G58" s="49">
        <v>115</v>
      </c>
      <c r="H58" s="49">
        <v>204</v>
      </c>
      <c r="I58" s="49">
        <v>178</v>
      </c>
      <c r="J58" s="292">
        <v>0.20799999999999999</v>
      </c>
      <c r="K58" s="292">
        <v>0.30399999999999999</v>
      </c>
      <c r="L58" s="292">
        <v>0.39900000000000002</v>
      </c>
      <c r="M58" s="292">
        <v>0.70299999999999996</v>
      </c>
      <c r="N58" s="49">
        <v>23</v>
      </c>
      <c r="O58" s="49">
        <v>37</v>
      </c>
      <c r="P58" s="49">
        <v>5</v>
      </c>
      <c r="Q58" s="49">
        <v>1</v>
      </c>
      <c r="R58" s="49">
        <v>9</v>
      </c>
      <c r="S58" s="49">
        <v>26</v>
      </c>
      <c r="T58" s="49">
        <v>1</v>
      </c>
      <c r="U58" s="49">
        <v>2</v>
      </c>
      <c r="V58" s="49">
        <v>22</v>
      </c>
      <c r="W58" s="49">
        <v>61</v>
      </c>
      <c r="X58" s="49">
        <v>82</v>
      </c>
      <c r="Y58" s="49">
        <v>71</v>
      </c>
      <c r="Z58" s="49">
        <v>2</v>
      </c>
      <c r="AA58" s="49">
        <v>3</v>
      </c>
      <c r="AB58" s="49">
        <v>0</v>
      </c>
      <c r="AC58" s="49">
        <v>1</v>
      </c>
      <c r="AD58" s="49">
        <v>1</v>
      </c>
      <c r="AE58" s="293" t="s">
        <v>1894</v>
      </c>
      <c r="AF58" s="294"/>
      <c r="AG58" s="49">
        <v>0</v>
      </c>
      <c r="AH58" s="49">
        <v>12</v>
      </c>
      <c r="AI58" s="49">
        <v>0</v>
      </c>
      <c r="AJ58" s="49">
        <v>7</v>
      </c>
      <c r="AK58" s="49">
        <v>0</v>
      </c>
      <c r="AL58" s="49">
        <v>11</v>
      </c>
      <c r="AM58" s="49">
        <v>4</v>
      </c>
      <c r="AN58" s="49">
        <v>29</v>
      </c>
      <c r="AO58" s="294"/>
      <c r="AP58" s="330">
        <v>71</v>
      </c>
      <c r="AQ58" s="331">
        <v>0.23899999999999999</v>
      </c>
      <c r="AR58" s="331">
        <v>0.33300000000000002</v>
      </c>
      <c r="AS58" s="331">
        <v>0.45100000000000001</v>
      </c>
      <c r="AT58" s="331">
        <v>0.78400000000000003</v>
      </c>
      <c r="AU58" s="294"/>
      <c r="AV58" s="332">
        <v>107</v>
      </c>
      <c r="AW58" s="331">
        <v>0.187</v>
      </c>
      <c r="AX58" s="331">
        <v>0.28499999999999998</v>
      </c>
      <c r="AY58" s="331">
        <v>0.36399999999999999</v>
      </c>
      <c r="AZ58" s="331">
        <v>0.64900000000000002</v>
      </c>
    </row>
    <row r="59" spans="1:52" ht="15.75" thickBot="1">
      <c r="A59" s="50" t="s">
        <v>1895</v>
      </c>
      <c r="B59" s="50" t="s">
        <v>1896</v>
      </c>
      <c r="C59" s="49">
        <v>29</v>
      </c>
      <c r="D59" s="49" t="s">
        <v>65</v>
      </c>
      <c r="E59" s="49" t="s">
        <v>34</v>
      </c>
      <c r="F59" s="49" t="s">
        <v>10</v>
      </c>
      <c r="G59" s="49">
        <v>63</v>
      </c>
      <c r="H59" s="49">
        <v>192</v>
      </c>
      <c r="I59" s="49">
        <v>176</v>
      </c>
      <c r="J59" s="292">
        <v>0.25600000000000001</v>
      </c>
      <c r="K59" s="292">
        <v>0.28899999999999998</v>
      </c>
      <c r="L59" s="292">
        <v>0.40899999999999997</v>
      </c>
      <c r="M59" s="292">
        <v>0.69899999999999995</v>
      </c>
      <c r="N59" s="49">
        <v>20</v>
      </c>
      <c r="O59" s="49">
        <v>45</v>
      </c>
      <c r="P59" s="49">
        <v>6</v>
      </c>
      <c r="Q59" s="49">
        <v>0</v>
      </c>
      <c r="R59" s="49">
        <v>7</v>
      </c>
      <c r="S59" s="49">
        <v>29</v>
      </c>
      <c r="T59" s="49">
        <v>2</v>
      </c>
      <c r="U59" s="49">
        <v>0</v>
      </c>
      <c r="V59" s="49">
        <v>7</v>
      </c>
      <c r="W59" s="49">
        <v>35</v>
      </c>
      <c r="X59" s="49">
        <v>89</v>
      </c>
      <c r="Y59" s="49">
        <v>72</v>
      </c>
      <c r="Z59" s="49">
        <v>6</v>
      </c>
      <c r="AA59" s="49">
        <v>3</v>
      </c>
      <c r="AB59" s="49">
        <v>2</v>
      </c>
      <c r="AC59" s="49">
        <v>4</v>
      </c>
      <c r="AD59" s="49">
        <v>0</v>
      </c>
      <c r="AE59" s="293" t="s">
        <v>1897</v>
      </c>
      <c r="AF59" s="294"/>
      <c r="AG59" s="49">
        <v>61</v>
      </c>
      <c r="AH59" s="49">
        <v>0</v>
      </c>
      <c r="AI59" s="49">
        <v>0</v>
      </c>
      <c r="AJ59" s="49">
        <v>0</v>
      </c>
      <c r="AK59" s="49">
        <v>0</v>
      </c>
      <c r="AL59" s="49">
        <v>0</v>
      </c>
      <c r="AM59" s="49">
        <v>0</v>
      </c>
      <c r="AN59" s="49">
        <v>0</v>
      </c>
      <c r="AO59" s="294"/>
      <c r="AP59" s="330">
        <v>39</v>
      </c>
      <c r="AQ59" s="331">
        <v>0.23100000000000001</v>
      </c>
      <c r="AR59" s="331">
        <v>0.27300000000000002</v>
      </c>
      <c r="AS59" s="331">
        <v>0.46200000000000002</v>
      </c>
      <c r="AT59" s="331">
        <v>0.73399999999999999</v>
      </c>
      <c r="AU59" s="294"/>
      <c r="AV59" s="332">
        <v>137</v>
      </c>
      <c r="AW59" s="331">
        <v>0.26300000000000001</v>
      </c>
      <c r="AX59" s="331">
        <v>0.29499999999999998</v>
      </c>
      <c r="AY59" s="331">
        <v>0.39400000000000002</v>
      </c>
      <c r="AZ59" s="331">
        <v>0.68899999999999995</v>
      </c>
    </row>
    <row r="60" spans="1:52" ht="15.75" thickBot="1">
      <c r="A60" s="50" t="s">
        <v>1898</v>
      </c>
      <c r="B60" s="50" t="s">
        <v>1899</v>
      </c>
      <c r="C60" s="49">
        <v>27</v>
      </c>
      <c r="D60" s="49" t="s">
        <v>89</v>
      </c>
      <c r="E60" s="49" t="s">
        <v>34</v>
      </c>
      <c r="F60" s="49" t="s">
        <v>10</v>
      </c>
      <c r="G60" s="49">
        <v>60</v>
      </c>
      <c r="H60" s="49">
        <v>190</v>
      </c>
      <c r="I60" s="49">
        <v>173</v>
      </c>
      <c r="J60" s="292">
        <v>0.26600000000000001</v>
      </c>
      <c r="K60" s="292">
        <v>0.32600000000000001</v>
      </c>
      <c r="L60" s="292">
        <v>0.439</v>
      </c>
      <c r="M60" s="292">
        <v>0.76600000000000001</v>
      </c>
      <c r="N60" s="49">
        <v>25</v>
      </c>
      <c r="O60" s="49">
        <v>46</v>
      </c>
      <c r="P60" s="49">
        <v>12</v>
      </c>
      <c r="Q60" s="49">
        <v>0</v>
      </c>
      <c r="R60" s="49">
        <v>6</v>
      </c>
      <c r="S60" s="49">
        <v>22</v>
      </c>
      <c r="T60" s="49">
        <v>2</v>
      </c>
      <c r="U60" s="49">
        <v>1</v>
      </c>
      <c r="V60" s="49">
        <v>13</v>
      </c>
      <c r="W60" s="49">
        <v>51</v>
      </c>
      <c r="X60" s="49">
        <v>100</v>
      </c>
      <c r="Y60" s="49">
        <v>76</v>
      </c>
      <c r="Z60" s="49">
        <v>5</v>
      </c>
      <c r="AA60" s="49">
        <v>3</v>
      </c>
      <c r="AB60" s="49">
        <v>0</v>
      </c>
      <c r="AC60" s="49">
        <v>1</v>
      </c>
      <c r="AD60" s="49">
        <v>0</v>
      </c>
      <c r="AE60" s="293" t="s">
        <v>1900</v>
      </c>
      <c r="AF60" s="294"/>
      <c r="AG60" s="49">
        <v>18</v>
      </c>
      <c r="AH60" s="49">
        <v>26</v>
      </c>
      <c r="AI60" s="49">
        <v>0</v>
      </c>
      <c r="AJ60" s="49">
        <v>0</v>
      </c>
      <c r="AK60" s="49">
        <v>0</v>
      </c>
      <c r="AL60" s="49">
        <v>0</v>
      </c>
      <c r="AM60" s="49">
        <v>0</v>
      </c>
      <c r="AN60" s="49">
        <v>0</v>
      </c>
      <c r="AO60" s="294"/>
      <c r="AP60" s="330">
        <v>61</v>
      </c>
      <c r="AQ60" s="331">
        <v>0.23</v>
      </c>
      <c r="AR60" s="331">
        <v>0.28799999999999998</v>
      </c>
      <c r="AS60" s="331">
        <v>0.443</v>
      </c>
      <c r="AT60" s="331">
        <v>0.73099999999999998</v>
      </c>
      <c r="AU60" s="294"/>
      <c r="AV60" s="332">
        <v>112</v>
      </c>
      <c r="AW60" s="331">
        <v>0.28599999999999998</v>
      </c>
      <c r="AX60" s="331">
        <v>0.34699999999999998</v>
      </c>
      <c r="AY60" s="331">
        <v>0.438</v>
      </c>
      <c r="AZ60" s="331">
        <v>0.78400000000000003</v>
      </c>
    </row>
    <row r="61" spans="1:52" ht="15.75" thickBot="1">
      <c r="A61" s="50" t="s">
        <v>1901</v>
      </c>
      <c r="B61" s="50" t="s">
        <v>1902</v>
      </c>
      <c r="C61" s="49">
        <v>25</v>
      </c>
      <c r="D61" s="49" t="s">
        <v>47</v>
      </c>
      <c r="E61" s="49" t="s">
        <v>43</v>
      </c>
      <c r="F61" s="49" t="s">
        <v>37</v>
      </c>
      <c r="G61" s="49">
        <v>56</v>
      </c>
      <c r="H61" s="49">
        <v>204</v>
      </c>
      <c r="I61" s="49">
        <v>171</v>
      </c>
      <c r="J61" s="292">
        <v>0.25700000000000001</v>
      </c>
      <c r="K61" s="292">
        <v>0.36799999999999999</v>
      </c>
      <c r="L61" s="292">
        <v>0.36799999999999999</v>
      </c>
      <c r="M61" s="292">
        <v>0.73599999999999999</v>
      </c>
      <c r="N61" s="49">
        <v>26</v>
      </c>
      <c r="O61" s="49">
        <v>44</v>
      </c>
      <c r="P61" s="49">
        <v>8</v>
      </c>
      <c r="Q61" s="49">
        <v>1</v>
      </c>
      <c r="R61" s="49">
        <v>3</v>
      </c>
      <c r="S61" s="49">
        <v>13</v>
      </c>
      <c r="T61" s="49">
        <v>1</v>
      </c>
      <c r="U61" s="49">
        <v>0</v>
      </c>
      <c r="V61" s="49">
        <v>31</v>
      </c>
      <c r="W61" s="49">
        <v>56</v>
      </c>
      <c r="X61" s="49">
        <v>98</v>
      </c>
      <c r="Y61" s="49">
        <v>63</v>
      </c>
      <c r="Z61" s="49">
        <v>5</v>
      </c>
      <c r="AA61" s="49">
        <v>0</v>
      </c>
      <c r="AB61" s="49">
        <v>0</v>
      </c>
      <c r="AC61" s="49">
        <v>2</v>
      </c>
      <c r="AD61" s="49">
        <v>4</v>
      </c>
      <c r="AE61" s="293" t="s">
        <v>896</v>
      </c>
      <c r="AF61" s="294"/>
      <c r="AG61" s="49">
        <v>53</v>
      </c>
      <c r="AH61" s="49">
        <v>1</v>
      </c>
      <c r="AI61" s="49">
        <v>0</v>
      </c>
      <c r="AJ61" s="49">
        <v>0</v>
      </c>
      <c r="AK61" s="49">
        <v>0</v>
      </c>
      <c r="AL61" s="49">
        <v>0</v>
      </c>
      <c r="AM61" s="49">
        <v>0</v>
      </c>
      <c r="AN61" s="49">
        <v>0</v>
      </c>
      <c r="AO61" s="294"/>
      <c r="AP61" s="330">
        <v>37</v>
      </c>
      <c r="AQ61" s="331">
        <v>0.216</v>
      </c>
      <c r="AR61" s="331">
        <v>0.32600000000000001</v>
      </c>
      <c r="AS61" s="331">
        <v>0.29699999999999999</v>
      </c>
      <c r="AT61" s="331">
        <v>0.623</v>
      </c>
      <c r="AU61" s="294"/>
      <c r="AV61" s="332">
        <v>134</v>
      </c>
      <c r="AW61" s="331">
        <v>0.26900000000000002</v>
      </c>
      <c r="AX61" s="331">
        <v>0.379</v>
      </c>
      <c r="AY61" s="331">
        <v>0.38800000000000001</v>
      </c>
      <c r="AZ61" s="331">
        <v>0.76700000000000002</v>
      </c>
    </row>
    <row r="62" spans="1:52" ht="15.75" thickBot="1">
      <c r="A62" s="50" t="s">
        <v>1903</v>
      </c>
      <c r="B62" s="50" t="s">
        <v>1904</v>
      </c>
      <c r="C62" s="49">
        <v>26</v>
      </c>
      <c r="D62" s="49" t="s">
        <v>55</v>
      </c>
      <c r="E62" s="49" t="s">
        <v>34</v>
      </c>
      <c r="F62" s="49" t="s">
        <v>10</v>
      </c>
      <c r="G62" s="49">
        <v>71</v>
      </c>
      <c r="H62" s="49">
        <v>188</v>
      </c>
      <c r="I62" s="49">
        <v>171</v>
      </c>
      <c r="J62" s="292">
        <v>0.21099999999999999</v>
      </c>
      <c r="K62" s="292">
        <v>0.25900000000000001</v>
      </c>
      <c r="L62" s="292">
        <v>0.33300000000000002</v>
      </c>
      <c r="M62" s="292">
        <v>0.59299999999999997</v>
      </c>
      <c r="N62" s="49">
        <v>32</v>
      </c>
      <c r="O62" s="49">
        <v>36</v>
      </c>
      <c r="P62" s="49">
        <v>9</v>
      </c>
      <c r="Q62" s="49">
        <v>0</v>
      </c>
      <c r="R62" s="49">
        <v>4</v>
      </c>
      <c r="S62" s="49">
        <v>27</v>
      </c>
      <c r="T62" s="49">
        <v>5</v>
      </c>
      <c r="U62" s="49">
        <v>0</v>
      </c>
      <c r="V62" s="49">
        <v>12</v>
      </c>
      <c r="W62" s="49">
        <v>61</v>
      </c>
      <c r="X62" s="49">
        <v>54</v>
      </c>
      <c r="Y62" s="49">
        <v>57</v>
      </c>
      <c r="Z62" s="49">
        <v>8</v>
      </c>
      <c r="AA62" s="49">
        <v>0</v>
      </c>
      <c r="AB62" s="49">
        <v>3</v>
      </c>
      <c r="AC62" s="49">
        <v>2</v>
      </c>
      <c r="AD62" s="49">
        <v>0</v>
      </c>
      <c r="AE62" s="293" t="s">
        <v>1905</v>
      </c>
      <c r="AF62" s="294"/>
      <c r="AG62" s="49">
        <v>0</v>
      </c>
      <c r="AH62" s="49">
        <v>1</v>
      </c>
      <c r="AI62" s="49">
        <v>11</v>
      </c>
      <c r="AJ62" s="49">
        <v>53</v>
      </c>
      <c r="AK62" s="49">
        <v>6</v>
      </c>
      <c r="AL62" s="49">
        <v>0</v>
      </c>
      <c r="AM62" s="49">
        <v>0</v>
      </c>
      <c r="AN62" s="49">
        <v>0</v>
      </c>
      <c r="AO62" s="294"/>
      <c r="AP62" s="330">
        <v>55</v>
      </c>
      <c r="AQ62" s="331">
        <v>0.29099999999999998</v>
      </c>
      <c r="AR62" s="331">
        <v>0.34399999999999997</v>
      </c>
      <c r="AS62" s="331">
        <v>0.6</v>
      </c>
      <c r="AT62" s="331">
        <v>0.94399999999999995</v>
      </c>
      <c r="AU62" s="294"/>
      <c r="AV62" s="332">
        <v>116</v>
      </c>
      <c r="AW62" s="331">
        <v>0.17199999999999999</v>
      </c>
      <c r="AX62" s="331">
        <v>0.218</v>
      </c>
      <c r="AY62" s="331">
        <v>0.20699999999999999</v>
      </c>
      <c r="AZ62" s="331">
        <v>0.42499999999999999</v>
      </c>
    </row>
    <row r="63" spans="1:52" ht="15.75" thickBot="1">
      <c r="A63" s="50" t="s">
        <v>1906</v>
      </c>
      <c r="B63" s="50" t="s">
        <v>1907</v>
      </c>
      <c r="C63" s="49">
        <v>24</v>
      </c>
      <c r="D63" s="49" t="s">
        <v>47</v>
      </c>
      <c r="E63" s="49" t="s">
        <v>43</v>
      </c>
      <c r="F63" s="49" t="s">
        <v>10</v>
      </c>
      <c r="G63" s="49">
        <v>50</v>
      </c>
      <c r="H63" s="49">
        <v>212</v>
      </c>
      <c r="I63" s="49">
        <v>170</v>
      </c>
      <c r="J63" s="292">
        <v>0.25900000000000001</v>
      </c>
      <c r="K63" s="292">
        <v>0.39600000000000002</v>
      </c>
      <c r="L63" s="292">
        <v>0.61799999999999999</v>
      </c>
      <c r="M63" s="292">
        <v>1.014</v>
      </c>
      <c r="N63" s="49">
        <v>37</v>
      </c>
      <c r="O63" s="49">
        <v>44</v>
      </c>
      <c r="P63" s="49">
        <v>7</v>
      </c>
      <c r="Q63" s="49">
        <v>0</v>
      </c>
      <c r="R63" s="49">
        <v>18</v>
      </c>
      <c r="S63" s="49">
        <v>48</v>
      </c>
      <c r="T63" s="49">
        <v>2</v>
      </c>
      <c r="U63" s="49">
        <v>0</v>
      </c>
      <c r="V63" s="49">
        <v>37</v>
      </c>
      <c r="W63" s="49">
        <v>46</v>
      </c>
      <c r="X63" s="49">
        <v>165</v>
      </c>
      <c r="Y63" s="49">
        <v>105</v>
      </c>
      <c r="Z63" s="49">
        <v>2</v>
      </c>
      <c r="AA63" s="49">
        <v>3</v>
      </c>
      <c r="AB63" s="49">
        <v>0</v>
      </c>
      <c r="AC63" s="49">
        <v>2</v>
      </c>
      <c r="AD63" s="49">
        <v>1</v>
      </c>
      <c r="AE63" s="293" t="s">
        <v>1908</v>
      </c>
      <c r="AF63" s="294"/>
      <c r="AG63" s="49">
        <v>0</v>
      </c>
      <c r="AH63" s="49">
        <v>27</v>
      </c>
      <c r="AI63" s="49">
        <v>0</v>
      </c>
      <c r="AJ63" s="49">
        <v>0</v>
      </c>
      <c r="AK63" s="49">
        <v>0</v>
      </c>
      <c r="AL63" s="49">
        <v>30</v>
      </c>
      <c r="AM63" s="49">
        <v>0</v>
      </c>
      <c r="AN63" s="49">
        <v>0</v>
      </c>
      <c r="AO63" s="294"/>
      <c r="AP63" s="330">
        <v>41</v>
      </c>
      <c r="AQ63" s="331">
        <v>0.17100000000000001</v>
      </c>
      <c r="AR63" s="331">
        <v>0.39700000000000002</v>
      </c>
      <c r="AS63" s="331">
        <v>0.61</v>
      </c>
      <c r="AT63" s="331">
        <v>1.006</v>
      </c>
      <c r="AU63" s="294"/>
      <c r="AV63" s="332">
        <v>129</v>
      </c>
      <c r="AW63" s="331">
        <v>0.28699999999999998</v>
      </c>
      <c r="AX63" s="331">
        <v>0.39600000000000002</v>
      </c>
      <c r="AY63" s="331">
        <v>0.62</v>
      </c>
      <c r="AZ63" s="331">
        <v>1.016</v>
      </c>
    </row>
    <row r="64" spans="1:52" ht="15.75" thickBot="1">
      <c r="A64" s="50" t="s">
        <v>1909</v>
      </c>
      <c r="B64" s="50" t="s">
        <v>1910</v>
      </c>
      <c r="C64" s="49">
        <v>22</v>
      </c>
      <c r="D64" s="49" t="s">
        <v>42</v>
      </c>
      <c r="E64" s="49" t="s">
        <v>43</v>
      </c>
      <c r="F64" s="49" t="s">
        <v>35</v>
      </c>
      <c r="G64" s="49">
        <v>49</v>
      </c>
      <c r="H64" s="49">
        <v>183</v>
      </c>
      <c r="I64" s="49">
        <v>167</v>
      </c>
      <c r="J64" s="292">
        <v>0.19800000000000001</v>
      </c>
      <c r="K64" s="292">
        <v>0.26200000000000001</v>
      </c>
      <c r="L64" s="292">
        <v>0.39500000000000002</v>
      </c>
      <c r="M64" s="292">
        <v>0.65800000000000003</v>
      </c>
      <c r="N64" s="49">
        <v>17</v>
      </c>
      <c r="O64" s="49">
        <v>33</v>
      </c>
      <c r="P64" s="49">
        <v>6</v>
      </c>
      <c r="Q64" s="49">
        <v>0</v>
      </c>
      <c r="R64" s="49">
        <v>9</v>
      </c>
      <c r="S64" s="49">
        <v>26</v>
      </c>
      <c r="T64" s="49">
        <v>0</v>
      </c>
      <c r="U64" s="49">
        <v>0</v>
      </c>
      <c r="V64" s="49">
        <v>14</v>
      </c>
      <c r="W64" s="49">
        <v>49</v>
      </c>
      <c r="X64" s="49">
        <v>71</v>
      </c>
      <c r="Y64" s="49">
        <v>66</v>
      </c>
      <c r="Z64" s="49">
        <v>5</v>
      </c>
      <c r="AA64" s="49">
        <v>1</v>
      </c>
      <c r="AB64" s="49">
        <v>0</v>
      </c>
      <c r="AC64" s="49">
        <v>1</v>
      </c>
      <c r="AD64" s="49">
        <v>0</v>
      </c>
      <c r="AE64" s="293" t="s">
        <v>898</v>
      </c>
      <c r="AF64" s="294"/>
      <c r="AG64" s="49">
        <v>0</v>
      </c>
      <c r="AH64" s="49">
        <v>46</v>
      </c>
      <c r="AI64" s="49">
        <v>0</v>
      </c>
      <c r="AJ64" s="49">
        <v>0</v>
      </c>
      <c r="AK64" s="49">
        <v>0</v>
      </c>
      <c r="AL64" s="49">
        <v>0</v>
      </c>
      <c r="AM64" s="49">
        <v>0</v>
      </c>
      <c r="AN64" s="49">
        <v>0</v>
      </c>
      <c r="AO64" s="294"/>
      <c r="AP64" s="330">
        <v>31</v>
      </c>
      <c r="AQ64" s="331">
        <v>0.129</v>
      </c>
      <c r="AR64" s="331">
        <v>0.24299999999999999</v>
      </c>
      <c r="AS64" s="331">
        <v>0.19400000000000001</v>
      </c>
      <c r="AT64" s="331">
        <v>0.437</v>
      </c>
      <c r="AU64" s="294"/>
      <c r="AV64" s="332">
        <v>136</v>
      </c>
      <c r="AW64" s="331">
        <v>0.21299999999999999</v>
      </c>
      <c r="AX64" s="331">
        <v>0.26700000000000002</v>
      </c>
      <c r="AY64" s="331">
        <v>0.441</v>
      </c>
      <c r="AZ64" s="331">
        <v>0.70799999999999996</v>
      </c>
    </row>
    <row r="65" spans="1:52" ht="15.75" thickBot="1">
      <c r="A65" s="50" t="s">
        <v>1911</v>
      </c>
      <c r="B65" s="50" t="s">
        <v>1912</v>
      </c>
      <c r="C65" s="49">
        <v>25</v>
      </c>
      <c r="D65" s="49" t="s">
        <v>89</v>
      </c>
      <c r="E65" s="49" t="s">
        <v>34</v>
      </c>
      <c r="F65" s="49" t="s">
        <v>10</v>
      </c>
      <c r="G65" s="49">
        <v>73</v>
      </c>
      <c r="H65" s="49">
        <v>181</v>
      </c>
      <c r="I65" s="49">
        <v>166</v>
      </c>
      <c r="J65" s="292">
        <v>0.25900000000000001</v>
      </c>
      <c r="K65" s="292">
        <v>0.30199999999999999</v>
      </c>
      <c r="L65" s="292">
        <v>0.31900000000000001</v>
      </c>
      <c r="M65" s="292">
        <v>0.621</v>
      </c>
      <c r="N65" s="49">
        <v>17</v>
      </c>
      <c r="O65" s="49">
        <v>43</v>
      </c>
      <c r="P65" s="49">
        <v>5</v>
      </c>
      <c r="Q65" s="49">
        <v>1</v>
      </c>
      <c r="R65" s="49">
        <v>1</v>
      </c>
      <c r="S65" s="49">
        <v>11</v>
      </c>
      <c r="T65" s="49">
        <v>1</v>
      </c>
      <c r="U65" s="49">
        <v>0</v>
      </c>
      <c r="V65" s="49">
        <v>10</v>
      </c>
      <c r="W65" s="49">
        <v>32</v>
      </c>
      <c r="X65" s="49">
        <v>65</v>
      </c>
      <c r="Y65" s="49">
        <v>53</v>
      </c>
      <c r="Z65" s="49">
        <v>6</v>
      </c>
      <c r="AA65" s="49">
        <v>1</v>
      </c>
      <c r="AB65" s="49">
        <v>2</v>
      </c>
      <c r="AC65" s="49">
        <v>2</v>
      </c>
      <c r="AD65" s="49">
        <v>0</v>
      </c>
      <c r="AE65" s="293" t="s">
        <v>1913</v>
      </c>
      <c r="AF65" s="294"/>
      <c r="AG65" s="49">
        <v>0</v>
      </c>
      <c r="AH65" s="49">
        <v>0</v>
      </c>
      <c r="AI65" s="49">
        <v>27</v>
      </c>
      <c r="AJ65" s="49">
        <v>5</v>
      </c>
      <c r="AK65" s="49">
        <v>32</v>
      </c>
      <c r="AL65" s="49">
        <v>0</v>
      </c>
      <c r="AM65" s="49">
        <v>0</v>
      </c>
      <c r="AN65" s="49">
        <v>0</v>
      </c>
      <c r="AO65" s="294"/>
      <c r="AP65" s="330">
        <v>47</v>
      </c>
      <c r="AQ65" s="331">
        <v>0.191</v>
      </c>
      <c r="AR65" s="331">
        <v>0.245</v>
      </c>
      <c r="AS65" s="331">
        <v>0.191</v>
      </c>
      <c r="AT65" s="331">
        <v>0.437</v>
      </c>
      <c r="AU65" s="294"/>
      <c r="AV65" s="332">
        <v>119</v>
      </c>
      <c r="AW65" s="331">
        <v>0.28599999999999998</v>
      </c>
      <c r="AX65" s="331">
        <v>0.32500000000000001</v>
      </c>
      <c r="AY65" s="331">
        <v>0.37</v>
      </c>
      <c r="AZ65" s="331">
        <v>0.69499999999999995</v>
      </c>
    </row>
    <row r="66" spans="1:52" ht="15.75" thickBot="1">
      <c r="A66" s="50" t="s">
        <v>1914</v>
      </c>
      <c r="B66" s="50" t="s">
        <v>1915</v>
      </c>
      <c r="C66" s="49">
        <v>21</v>
      </c>
      <c r="D66" s="49" t="s">
        <v>42</v>
      </c>
      <c r="E66" s="49" t="s">
        <v>43</v>
      </c>
      <c r="F66" s="49" t="s">
        <v>10</v>
      </c>
      <c r="G66" s="49">
        <v>46</v>
      </c>
      <c r="H66" s="49">
        <v>170</v>
      </c>
      <c r="I66" s="49">
        <v>165</v>
      </c>
      <c r="J66" s="292">
        <v>0.248</v>
      </c>
      <c r="K66" s="292">
        <v>0.27100000000000002</v>
      </c>
      <c r="L66" s="292">
        <v>0.39400000000000002</v>
      </c>
      <c r="M66" s="292">
        <v>0.66500000000000004</v>
      </c>
      <c r="N66" s="49">
        <v>16</v>
      </c>
      <c r="O66" s="49">
        <v>41</v>
      </c>
      <c r="P66" s="49">
        <v>4</v>
      </c>
      <c r="Q66" s="49">
        <v>4</v>
      </c>
      <c r="R66" s="49">
        <v>4</v>
      </c>
      <c r="S66" s="49">
        <v>10</v>
      </c>
      <c r="T66" s="49">
        <v>7</v>
      </c>
      <c r="U66" s="49">
        <v>3</v>
      </c>
      <c r="V66" s="49">
        <v>3</v>
      </c>
      <c r="W66" s="49">
        <v>49</v>
      </c>
      <c r="X66" s="49">
        <v>73</v>
      </c>
      <c r="Y66" s="49">
        <v>65</v>
      </c>
      <c r="Z66" s="49">
        <v>3</v>
      </c>
      <c r="AA66" s="49">
        <v>2</v>
      </c>
      <c r="AB66" s="49">
        <v>0</v>
      </c>
      <c r="AC66" s="49">
        <v>0</v>
      </c>
      <c r="AD66" s="49">
        <v>0</v>
      </c>
      <c r="AE66" s="293" t="s">
        <v>938</v>
      </c>
      <c r="AF66" s="294"/>
      <c r="AG66" s="49">
        <v>0</v>
      </c>
      <c r="AH66" s="49">
        <v>0</v>
      </c>
      <c r="AI66" s="49">
        <v>0</v>
      </c>
      <c r="AJ66" s="49">
        <v>0</v>
      </c>
      <c r="AK66" s="49">
        <v>45</v>
      </c>
      <c r="AL66" s="49">
        <v>0</v>
      </c>
      <c r="AM66" s="49">
        <v>0</v>
      </c>
      <c r="AN66" s="49">
        <v>0</v>
      </c>
      <c r="AO66" s="294"/>
      <c r="AP66" s="330">
        <v>37</v>
      </c>
      <c r="AQ66" s="331">
        <v>0.29699999999999999</v>
      </c>
      <c r="AR66" s="331">
        <v>0.316</v>
      </c>
      <c r="AS66" s="331">
        <v>0.51400000000000001</v>
      </c>
      <c r="AT66" s="331">
        <v>0.82899999999999996</v>
      </c>
      <c r="AU66" s="294"/>
      <c r="AV66" s="332">
        <v>128</v>
      </c>
      <c r="AW66" s="331">
        <v>0.23400000000000001</v>
      </c>
      <c r="AX66" s="331">
        <v>0.25800000000000001</v>
      </c>
      <c r="AY66" s="331">
        <v>0.35899999999999999</v>
      </c>
      <c r="AZ66" s="331">
        <v>0.61699999999999999</v>
      </c>
    </row>
    <row r="67" spans="1:52" ht="15.75" thickBot="1">
      <c r="A67" s="50" t="s">
        <v>1916</v>
      </c>
      <c r="B67" s="50" t="s">
        <v>1917</v>
      </c>
      <c r="C67" s="49">
        <v>27</v>
      </c>
      <c r="D67" s="49" t="s">
        <v>132</v>
      </c>
      <c r="E67" s="49" t="s">
        <v>43</v>
      </c>
      <c r="F67" s="49" t="s">
        <v>10</v>
      </c>
      <c r="G67" s="49">
        <v>61</v>
      </c>
      <c r="H67" s="49">
        <v>195</v>
      </c>
      <c r="I67" s="49">
        <v>164</v>
      </c>
      <c r="J67" s="292">
        <v>0.21299999999999999</v>
      </c>
      <c r="K67" s="292">
        <v>0.33300000000000002</v>
      </c>
      <c r="L67" s="292">
        <v>0.34100000000000003</v>
      </c>
      <c r="M67" s="292">
        <v>0.67500000000000004</v>
      </c>
      <c r="N67" s="49">
        <v>24</v>
      </c>
      <c r="O67" s="49">
        <v>35</v>
      </c>
      <c r="P67" s="49">
        <v>6</v>
      </c>
      <c r="Q67" s="49">
        <v>0</v>
      </c>
      <c r="R67" s="49">
        <v>5</v>
      </c>
      <c r="S67" s="49">
        <v>16</v>
      </c>
      <c r="T67" s="49">
        <v>1</v>
      </c>
      <c r="U67" s="49">
        <v>2</v>
      </c>
      <c r="V67" s="49">
        <v>28</v>
      </c>
      <c r="W67" s="49">
        <v>66</v>
      </c>
      <c r="X67" s="49">
        <v>83</v>
      </c>
      <c r="Y67" s="49">
        <v>56</v>
      </c>
      <c r="Z67" s="49">
        <v>5</v>
      </c>
      <c r="AA67" s="49">
        <v>2</v>
      </c>
      <c r="AB67" s="49">
        <v>0</v>
      </c>
      <c r="AC67" s="49">
        <v>1</v>
      </c>
      <c r="AD67" s="49">
        <v>0</v>
      </c>
      <c r="AE67" s="293" t="s">
        <v>1918</v>
      </c>
      <c r="AF67" s="294"/>
      <c r="AG67" s="49">
        <v>0</v>
      </c>
      <c r="AH67" s="49">
        <v>0</v>
      </c>
      <c r="AI67" s="49">
        <v>0</v>
      </c>
      <c r="AJ67" s="49">
        <v>0</v>
      </c>
      <c r="AK67" s="49">
        <v>0</v>
      </c>
      <c r="AL67" s="49">
        <v>18</v>
      </c>
      <c r="AM67" s="49">
        <v>0</v>
      </c>
      <c r="AN67" s="49">
        <v>33</v>
      </c>
      <c r="AO67" s="294"/>
      <c r="AP67" s="330">
        <v>69</v>
      </c>
      <c r="AQ67" s="331">
        <v>0.28999999999999998</v>
      </c>
      <c r="AR67" s="331">
        <v>0.38</v>
      </c>
      <c r="AS67" s="331">
        <v>0.47799999999999998</v>
      </c>
      <c r="AT67" s="331">
        <v>0.85799999999999998</v>
      </c>
      <c r="AU67" s="294"/>
      <c r="AV67" s="332">
        <v>95</v>
      </c>
      <c r="AW67" s="331">
        <v>0.158</v>
      </c>
      <c r="AX67" s="331">
        <v>0.30199999999999999</v>
      </c>
      <c r="AY67" s="331">
        <v>0.24199999999999999</v>
      </c>
      <c r="AZ67" s="331">
        <v>0.54400000000000004</v>
      </c>
    </row>
    <row r="68" spans="1:52" ht="15.75" thickBot="1">
      <c r="A68" s="50" t="s">
        <v>1919</v>
      </c>
      <c r="B68" s="50" t="s">
        <v>1920</v>
      </c>
      <c r="C68" s="49">
        <v>27</v>
      </c>
      <c r="D68" s="49" t="s">
        <v>33</v>
      </c>
      <c r="E68" s="49" t="s">
        <v>34</v>
      </c>
      <c r="F68" s="49" t="s">
        <v>37</v>
      </c>
      <c r="G68" s="49">
        <v>70</v>
      </c>
      <c r="H68" s="49">
        <v>186</v>
      </c>
      <c r="I68" s="49">
        <v>162</v>
      </c>
      <c r="J68" s="292">
        <v>0.26500000000000001</v>
      </c>
      <c r="K68" s="292">
        <v>0.32400000000000001</v>
      </c>
      <c r="L68" s="292">
        <v>0.38300000000000001</v>
      </c>
      <c r="M68" s="292">
        <v>0.70699999999999996</v>
      </c>
      <c r="N68" s="49">
        <v>30</v>
      </c>
      <c r="O68" s="49">
        <v>43</v>
      </c>
      <c r="P68" s="49">
        <v>9</v>
      </c>
      <c r="Q68" s="49">
        <v>2</v>
      </c>
      <c r="R68" s="49">
        <v>2</v>
      </c>
      <c r="S68" s="49">
        <v>24</v>
      </c>
      <c r="T68" s="49">
        <v>8</v>
      </c>
      <c r="U68" s="49">
        <v>1</v>
      </c>
      <c r="V68" s="49">
        <v>16</v>
      </c>
      <c r="W68" s="49">
        <v>25</v>
      </c>
      <c r="X68" s="49">
        <v>90</v>
      </c>
      <c r="Y68" s="49">
        <v>62</v>
      </c>
      <c r="Z68" s="49">
        <v>0</v>
      </c>
      <c r="AA68" s="49">
        <v>1</v>
      </c>
      <c r="AB68" s="49">
        <v>1</v>
      </c>
      <c r="AC68" s="49">
        <v>6</v>
      </c>
      <c r="AD68" s="49">
        <v>1</v>
      </c>
      <c r="AE68" s="293" t="s">
        <v>1921</v>
      </c>
      <c r="AF68" s="294"/>
      <c r="AG68" s="49">
        <v>0</v>
      </c>
      <c r="AH68" s="49">
        <v>4</v>
      </c>
      <c r="AI68" s="49">
        <v>9</v>
      </c>
      <c r="AJ68" s="49">
        <v>9</v>
      </c>
      <c r="AK68" s="49">
        <v>29</v>
      </c>
      <c r="AL68" s="49">
        <v>17</v>
      </c>
      <c r="AM68" s="49">
        <v>0</v>
      </c>
      <c r="AN68" s="49">
        <v>0</v>
      </c>
      <c r="AO68" s="294"/>
      <c r="AP68" s="330">
        <v>56</v>
      </c>
      <c r="AQ68" s="331">
        <v>0.32100000000000001</v>
      </c>
      <c r="AR68" s="331">
        <v>0.35499999999999998</v>
      </c>
      <c r="AS68" s="331">
        <v>0.5</v>
      </c>
      <c r="AT68" s="331">
        <v>0.85499999999999998</v>
      </c>
      <c r="AU68" s="294"/>
      <c r="AV68" s="332">
        <v>106</v>
      </c>
      <c r="AW68" s="331">
        <v>0.23599999999999999</v>
      </c>
      <c r="AX68" s="331">
        <v>0.309</v>
      </c>
      <c r="AY68" s="331">
        <v>0.32100000000000001</v>
      </c>
      <c r="AZ68" s="331">
        <v>0.63</v>
      </c>
    </row>
    <row r="69" spans="1:52" ht="15.75" thickBot="1">
      <c r="A69" s="50" t="s">
        <v>1922</v>
      </c>
      <c r="B69" s="50" t="s">
        <v>1923</v>
      </c>
      <c r="C69" s="49">
        <v>23</v>
      </c>
      <c r="D69" s="49" t="s">
        <v>116</v>
      </c>
      <c r="E69" s="49" t="s">
        <v>43</v>
      </c>
      <c r="F69" s="49" t="s">
        <v>35</v>
      </c>
      <c r="G69" s="49">
        <v>70</v>
      </c>
      <c r="H69" s="49">
        <v>171</v>
      </c>
      <c r="I69" s="49">
        <v>160</v>
      </c>
      <c r="J69" s="292">
        <v>0.28799999999999998</v>
      </c>
      <c r="K69" s="292">
        <v>0.32900000000000001</v>
      </c>
      <c r="L69" s="292">
        <v>0.42499999999999999</v>
      </c>
      <c r="M69" s="292">
        <v>0.754</v>
      </c>
      <c r="N69" s="49">
        <v>27</v>
      </c>
      <c r="O69" s="49">
        <v>46</v>
      </c>
      <c r="P69" s="49">
        <v>12</v>
      </c>
      <c r="Q69" s="49">
        <v>2</v>
      </c>
      <c r="R69" s="49">
        <v>2</v>
      </c>
      <c r="S69" s="49">
        <v>16</v>
      </c>
      <c r="T69" s="49">
        <v>5</v>
      </c>
      <c r="U69" s="49">
        <v>2</v>
      </c>
      <c r="V69" s="49">
        <v>8</v>
      </c>
      <c r="W69" s="49">
        <v>36</v>
      </c>
      <c r="X69" s="49">
        <v>85</v>
      </c>
      <c r="Y69" s="49">
        <v>68</v>
      </c>
      <c r="Z69" s="49">
        <v>3</v>
      </c>
      <c r="AA69" s="49">
        <v>2</v>
      </c>
      <c r="AB69" s="49">
        <v>1</v>
      </c>
      <c r="AC69" s="49">
        <v>0</v>
      </c>
      <c r="AD69" s="49">
        <v>1</v>
      </c>
      <c r="AE69" s="293" t="s">
        <v>1057</v>
      </c>
      <c r="AF69" s="294"/>
      <c r="AG69" s="49">
        <v>0</v>
      </c>
      <c r="AH69" s="49">
        <v>0</v>
      </c>
      <c r="AI69" s="49">
        <v>0</v>
      </c>
      <c r="AJ69" s="49">
        <v>0</v>
      </c>
      <c r="AK69" s="49">
        <v>0</v>
      </c>
      <c r="AL69" s="49">
        <v>18</v>
      </c>
      <c r="AM69" s="49">
        <v>6</v>
      </c>
      <c r="AN69" s="49">
        <v>22</v>
      </c>
      <c r="AO69" s="294"/>
      <c r="AP69" s="330">
        <v>44</v>
      </c>
      <c r="AQ69" s="331">
        <v>0.22700000000000001</v>
      </c>
      <c r="AR69" s="331">
        <v>0.27700000000000002</v>
      </c>
      <c r="AS69" s="331">
        <v>0.36399999999999999</v>
      </c>
      <c r="AT69" s="331">
        <v>0.64</v>
      </c>
      <c r="AU69" s="294"/>
      <c r="AV69" s="332">
        <v>116</v>
      </c>
      <c r="AW69" s="331">
        <v>0.31</v>
      </c>
      <c r="AX69" s="331">
        <v>0.35</v>
      </c>
      <c r="AY69" s="331">
        <v>0.44800000000000001</v>
      </c>
      <c r="AZ69" s="331">
        <v>0.79800000000000004</v>
      </c>
    </row>
    <row r="70" spans="1:52" ht="15.75" thickBot="1">
      <c r="A70" s="50" t="s">
        <v>1924</v>
      </c>
      <c r="B70" s="50" t="s">
        <v>1925</v>
      </c>
      <c r="C70" s="49">
        <v>25</v>
      </c>
      <c r="D70" s="49" t="s">
        <v>84</v>
      </c>
      <c r="E70" s="49" t="s">
        <v>34</v>
      </c>
      <c r="F70" s="49" t="s">
        <v>10</v>
      </c>
      <c r="G70" s="49">
        <v>49</v>
      </c>
      <c r="H70" s="49">
        <v>179</v>
      </c>
      <c r="I70" s="49">
        <v>156</v>
      </c>
      <c r="J70" s="292">
        <v>0.26300000000000001</v>
      </c>
      <c r="K70" s="292">
        <v>0.35199999999999998</v>
      </c>
      <c r="L70" s="292">
        <v>0.32700000000000001</v>
      </c>
      <c r="M70" s="292">
        <v>0.67900000000000005</v>
      </c>
      <c r="N70" s="49">
        <v>25</v>
      </c>
      <c r="O70" s="49">
        <v>41</v>
      </c>
      <c r="P70" s="49">
        <v>8</v>
      </c>
      <c r="Q70" s="49">
        <v>1</v>
      </c>
      <c r="R70" s="49">
        <v>0</v>
      </c>
      <c r="S70" s="49">
        <v>13</v>
      </c>
      <c r="T70" s="49">
        <v>2</v>
      </c>
      <c r="U70" s="49">
        <v>0</v>
      </c>
      <c r="V70" s="49">
        <v>21</v>
      </c>
      <c r="W70" s="49">
        <v>35</v>
      </c>
      <c r="X70" s="49">
        <v>80</v>
      </c>
      <c r="Y70" s="49">
        <v>51</v>
      </c>
      <c r="Z70" s="49">
        <v>5</v>
      </c>
      <c r="AA70" s="49">
        <v>1</v>
      </c>
      <c r="AB70" s="49">
        <v>0</v>
      </c>
      <c r="AC70" s="49">
        <v>1</v>
      </c>
      <c r="AD70" s="49">
        <v>0</v>
      </c>
      <c r="AE70" s="293" t="s">
        <v>1926</v>
      </c>
      <c r="AF70" s="294"/>
      <c r="AG70" s="49">
        <v>0</v>
      </c>
      <c r="AH70" s="49">
        <v>0</v>
      </c>
      <c r="AI70" s="49">
        <v>0</v>
      </c>
      <c r="AJ70" s="49">
        <v>40</v>
      </c>
      <c r="AK70" s="49">
        <v>0</v>
      </c>
      <c r="AL70" s="49">
        <v>3</v>
      </c>
      <c r="AM70" s="49">
        <v>0</v>
      </c>
      <c r="AN70" s="49">
        <v>0</v>
      </c>
      <c r="AO70" s="294"/>
      <c r="AP70" s="330">
        <v>56</v>
      </c>
      <c r="AQ70" s="331">
        <v>0.26800000000000002</v>
      </c>
      <c r="AR70" s="331">
        <v>0.40600000000000003</v>
      </c>
      <c r="AS70" s="331">
        <v>0.32100000000000001</v>
      </c>
      <c r="AT70" s="331">
        <v>0.72699999999999998</v>
      </c>
      <c r="AU70" s="294"/>
      <c r="AV70" s="332">
        <v>100</v>
      </c>
      <c r="AW70" s="331">
        <v>0.26</v>
      </c>
      <c r="AX70" s="331">
        <v>0.318</v>
      </c>
      <c r="AY70" s="331">
        <v>0.33</v>
      </c>
      <c r="AZ70" s="331">
        <v>0.64800000000000002</v>
      </c>
    </row>
    <row r="71" spans="1:52">
      <c r="A71" s="50" t="s">
        <v>1927</v>
      </c>
      <c r="B71" s="50" t="s">
        <v>1928</v>
      </c>
      <c r="C71" s="49">
        <v>25</v>
      </c>
      <c r="D71" s="49" t="s">
        <v>84</v>
      </c>
      <c r="E71" s="49" t="s">
        <v>34</v>
      </c>
      <c r="F71" s="49" t="s">
        <v>10</v>
      </c>
      <c r="G71" s="49">
        <v>67</v>
      </c>
      <c r="H71" s="49">
        <v>165</v>
      </c>
      <c r="I71" s="49">
        <v>156</v>
      </c>
      <c r="J71" s="292">
        <v>0.224</v>
      </c>
      <c r="K71" s="292">
        <v>0.26200000000000001</v>
      </c>
      <c r="L71" s="292">
        <v>0.28799999999999998</v>
      </c>
      <c r="M71" s="292">
        <v>0.55100000000000005</v>
      </c>
      <c r="N71" s="49">
        <v>14</v>
      </c>
      <c r="O71" s="49">
        <v>35</v>
      </c>
      <c r="P71" s="49">
        <v>7</v>
      </c>
      <c r="Q71" s="49">
        <v>0</v>
      </c>
      <c r="R71" s="49">
        <v>1</v>
      </c>
      <c r="S71" s="49">
        <v>15</v>
      </c>
      <c r="T71" s="49">
        <v>0</v>
      </c>
      <c r="U71" s="49">
        <v>0</v>
      </c>
      <c r="V71" s="49">
        <v>8</v>
      </c>
      <c r="W71" s="49">
        <v>22</v>
      </c>
      <c r="X71" s="49">
        <v>44</v>
      </c>
      <c r="Y71" s="49">
        <v>45</v>
      </c>
      <c r="Z71" s="49">
        <v>6</v>
      </c>
      <c r="AA71" s="49">
        <v>0</v>
      </c>
      <c r="AB71" s="49">
        <v>1</v>
      </c>
      <c r="AC71" s="49">
        <v>0</v>
      </c>
      <c r="AD71" s="49">
        <v>0</v>
      </c>
      <c r="AE71" s="293" t="s">
        <v>1929</v>
      </c>
      <c r="AF71" s="294"/>
      <c r="AG71" s="49">
        <v>0</v>
      </c>
      <c r="AH71" s="49">
        <v>2</v>
      </c>
      <c r="AI71" s="49">
        <v>5</v>
      </c>
      <c r="AJ71" s="49">
        <v>60</v>
      </c>
      <c r="AK71" s="49">
        <v>5</v>
      </c>
      <c r="AL71" s="49">
        <v>0</v>
      </c>
      <c r="AM71" s="49">
        <v>0</v>
      </c>
      <c r="AN71" s="49">
        <v>0</v>
      </c>
      <c r="AO71" s="294"/>
      <c r="AP71" s="330">
        <v>57</v>
      </c>
      <c r="AQ71" s="338">
        <v>0.22800000000000001</v>
      </c>
      <c r="AR71" s="338">
        <v>0.254</v>
      </c>
      <c r="AS71" s="338">
        <v>0.28100000000000003</v>
      </c>
      <c r="AT71" s="338">
        <v>0.53500000000000003</v>
      </c>
      <c r="AU71" s="294"/>
      <c r="AV71" s="337">
        <v>99</v>
      </c>
      <c r="AW71" s="338">
        <v>0.222</v>
      </c>
      <c r="AX71" s="338">
        <v>0.26700000000000002</v>
      </c>
      <c r="AY71" s="338">
        <v>0.29299999999999998</v>
      </c>
      <c r="AZ71" s="338">
        <v>0.56000000000000005</v>
      </c>
    </row>
    <row r="72" spans="1:52" ht="15.75" thickBot="1">
      <c r="A72" s="50" t="s">
        <v>1930</v>
      </c>
      <c r="B72" s="50" t="s">
        <v>1931</v>
      </c>
      <c r="C72" s="49">
        <v>23</v>
      </c>
      <c r="D72" s="49" t="s">
        <v>67</v>
      </c>
      <c r="E72" s="49" t="s">
        <v>43</v>
      </c>
      <c r="F72" s="49" t="s">
        <v>35</v>
      </c>
      <c r="G72" s="49">
        <v>53</v>
      </c>
      <c r="H72" s="49">
        <v>164</v>
      </c>
      <c r="I72" s="49">
        <v>150</v>
      </c>
      <c r="J72" s="292">
        <v>0.17299999999999999</v>
      </c>
      <c r="K72" s="292">
        <v>0.24399999999999999</v>
      </c>
      <c r="L72" s="292">
        <v>0.27300000000000002</v>
      </c>
      <c r="M72" s="292">
        <v>0.51700000000000002</v>
      </c>
      <c r="N72" s="49">
        <v>12</v>
      </c>
      <c r="O72" s="49">
        <v>26</v>
      </c>
      <c r="P72" s="49">
        <v>5</v>
      </c>
      <c r="Q72" s="49">
        <v>2</v>
      </c>
      <c r="R72" s="49">
        <v>2</v>
      </c>
      <c r="S72" s="49">
        <v>5</v>
      </c>
      <c r="T72" s="49">
        <v>1</v>
      </c>
      <c r="U72" s="49">
        <v>0</v>
      </c>
      <c r="V72" s="49">
        <v>10</v>
      </c>
      <c r="W72" s="49">
        <v>52</v>
      </c>
      <c r="X72" s="49">
        <v>38</v>
      </c>
      <c r="Y72" s="49">
        <v>41</v>
      </c>
      <c r="Z72" s="49">
        <v>3</v>
      </c>
      <c r="AA72" s="49">
        <v>4</v>
      </c>
      <c r="AB72" s="49">
        <v>0</v>
      </c>
      <c r="AC72" s="49">
        <v>0</v>
      </c>
      <c r="AD72" s="49">
        <v>3</v>
      </c>
      <c r="AE72" s="293" t="s">
        <v>1932</v>
      </c>
      <c r="AF72" s="294"/>
      <c r="AG72" s="49">
        <v>0</v>
      </c>
      <c r="AH72" s="49">
        <v>30</v>
      </c>
      <c r="AI72" s="49">
        <v>0</v>
      </c>
      <c r="AJ72" s="49">
        <v>18</v>
      </c>
      <c r="AK72" s="49">
        <v>0</v>
      </c>
      <c r="AL72" s="49">
        <v>1</v>
      </c>
      <c r="AM72" s="49">
        <v>0</v>
      </c>
      <c r="AN72" s="49">
        <v>0</v>
      </c>
      <c r="AO72" s="294"/>
      <c r="AP72" s="330">
        <v>31</v>
      </c>
      <c r="AQ72" s="331">
        <v>0.161</v>
      </c>
      <c r="AR72" s="331">
        <v>0.23499999999999999</v>
      </c>
      <c r="AS72" s="331">
        <v>0.161</v>
      </c>
      <c r="AT72" s="331">
        <v>0.39700000000000002</v>
      </c>
      <c r="AU72" s="294"/>
      <c r="AV72" s="332">
        <v>119</v>
      </c>
      <c r="AW72" s="331">
        <v>0.17599999999999999</v>
      </c>
      <c r="AX72" s="331">
        <v>0.246</v>
      </c>
      <c r="AY72" s="331">
        <v>0.30299999999999999</v>
      </c>
      <c r="AZ72" s="331">
        <v>0.54900000000000004</v>
      </c>
    </row>
    <row r="73" spans="1:52" ht="15.75" thickBot="1">
      <c r="A73" s="50" t="s">
        <v>1933</v>
      </c>
      <c r="B73" s="50" t="s">
        <v>1934</v>
      </c>
      <c r="C73" s="49">
        <v>23</v>
      </c>
      <c r="D73" s="49" t="s">
        <v>58</v>
      </c>
      <c r="E73" s="49" t="s">
        <v>43</v>
      </c>
      <c r="F73" s="49" t="s">
        <v>35</v>
      </c>
      <c r="G73" s="49">
        <v>53</v>
      </c>
      <c r="H73" s="49">
        <v>173</v>
      </c>
      <c r="I73" s="49">
        <v>150</v>
      </c>
      <c r="J73" s="292">
        <v>0.193</v>
      </c>
      <c r="K73" s="292">
        <v>0.28299999999999997</v>
      </c>
      <c r="L73" s="292">
        <v>0.307</v>
      </c>
      <c r="M73" s="292">
        <v>0.59</v>
      </c>
      <c r="N73" s="49">
        <v>22</v>
      </c>
      <c r="O73" s="49">
        <v>29</v>
      </c>
      <c r="P73" s="49">
        <v>5</v>
      </c>
      <c r="Q73" s="49">
        <v>0</v>
      </c>
      <c r="R73" s="49">
        <v>4</v>
      </c>
      <c r="S73" s="49">
        <v>19</v>
      </c>
      <c r="T73" s="49">
        <v>1</v>
      </c>
      <c r="U73" s="49">
        <v>0</v>
      </c>
      <c r="V73" s="49">
        <v>19</v>
      </c>
      <c r="W73" s="49">
        <v>41</v>
      </c>
      <c r="X73" s="49">
        <v>56</v>
      </c>
      <c r="Y73" s="49">
        <v>46</v>
      </c>
      <c r="Z73" s="49">
        <v>4</v>
      </c>
      <c r="AA73" s="49">
        <v>1</v>
      </c>
      <c r="AB73" s="49">
        <v>0</v>
      </c>
      <c r="AC73" s="49">
        <v>3</v>
      </c>
      <c r="AD73" s="49">
        <v>1</v>
      </c>
      <c r="AE73" s="293" t="s">
        <v>926</v>
      </c>
      <c r="AF73" s="294"/>
      <c r="AG73" s="49">
        <v>0</v>
      </c>
      <c r="AH73" s="49">
        <v>2</v>
      </c>
      <c r="AI73" s="49">
        <v>0</v>
      </c>
      <c r="AJ73" s="49">
        <v>41</v>
      </c>
      <c r="AK73" s="49">
        <v>0</v>
      </c>
      <c r="AL73" s="49">
        <v>0</v>
      </c>
      <c r="AM73" s="49">
        <v>0</v>
      </c>
      <c r="AN73" s="49">
        <v>0</v>
      </c>
      <c r="AO73" s="294"/>
      <c r="AP73" s="330">
        <v>12</v>
      </c>
      <c r="AQ73" s="331">
        <v>0.41699999999999998</v>
      </c>
      <c r="AR73" s="331">
        <v>0.42899999999999999</v>
      </c>
      <c r="AS73" s="331">
        <v>1</v>
      </c>
      <c r="AT73" s="331">
        <v>1.429</v>
      </c>
      <c r="AU73" s="294"/>
      <c r="AV73" s="332">
        <v>138</v>
      </c>
      <c r="AW73" s="331">
        <v>0.17399999999999999</v>
      </c>
      <c r="AX73" s="331">
        <v>0.27</v>
      </c>
      <c r="AY73" s="331">
        <v>0.246</v>
      </c>
      <c r="AZ73" s="331">
        <v>0.51700000000000002</v>
      </c>
    </row>
    <row r="74" spans="1:52" ht="15.75" thickBot="1">
      <c r="A74" s="50" t="s">
        <v>1935</v>
      </c>
      <c r="B74" s="50" t="s">
        <v>1936</v>
      </c>
      <c r="C74" s="49">
        <v>23</v>
      </c>
      <c r="D74" s="49" t="s">
        <v>119</v>
      </c>
      <c r="E74" s="49" t="s">
        <v>34</v>
      </c>
      <c r="F74" s="49" t="s">
        <v>35</v>
      </c>
      <c r="G74" s="49">
        <v>53</v>
      </c>
      <c r="H74" s="49">
        <v>166</v>
      </c>
      <c r="I74" s="49">
        <v>146</v>
      </c>
      <c r="J74" s="292">
        <v>0.21199999999999999</v>
      </c>
      <c r="K74" s="292">
        <v>0.307</v>
      </c>
      <c r="L74" s="292">
        <v>0.35599999999999998</v>
      </c>
      <c r="M74" s="292">
        <v>0.66300000000000003</v>
      </c>
      <c r="N74" s="49">
        <v>21</v>
      </c>
      <c r="O74" s="49">
        <v>31</v>
      </c>
      <c r="P74" s="49">
        <v>4</v>
      </c>
      <c r="Q74" s="49">
        <v>1</v>
      </c>
      <c r="R74" s="49">
        <v>5</v>
      </c>
      <c r="S74" s="49">
        <v>17</v>
      </c>
      <c r="T74" s="49">
        <v>3</v>
      </c>
      <c r="U74" s="49">
        <v>3</v>
      </c>
      <c r="V74" s="49">
        <v>17</v>
      </c>
      <c r="W74" s="49">
        <v>54</v>
      </c>
      <c r="X74" s="49">
        <v>85</v>
      </c>
      <c r="Y74" s="49">
        <v>52</v>
      </c>
      <c r="Z74" s="49">
        <v>1</v>
      </c>
      <c r="AA74" s="49">
        <v>3</v>
      </c>
      <c r="AB74" s="49">
        <v>0</v>
      </c>
      <c r="AC74" s="49">
        <v>0</v>
      </c>
      <c r="AD74" s="49">
        <v>1</v>
      </c>
      <c r="AE74" s="293" t="s">
        <v>1937</v>
      </c>
      <c r="AF74" s="294"/>
      <c r="AG74" s="49">
        <v>0</v>
      </c>
      <c r="AH74" s="49">
        <v>0</v>
      </c>
      <c r="AI74" s="49">
        <v>0</v>
      </c>
      <c r="AJ74" s="49">
        <v>0</v>
      </c>
      <c r="AK74" s="49">
        <v>0</v>
      </c>
      <c r="AL74" s="49">
        <v>38</v>
      </c>
      <c r="AM74" s="49">
        <v>3</v>
      </c>
      <c r="AN74" s="49">
        <v>12</v>
      </c>
      <c r="AO74" s="294"/>
      <c r="AP74" s="330">
        <v>29</v>
      </c>
      <c r="AQ74" s="331">
        <v>0.24099999999999999</v>
      </c>
      <c r="AR74" s="331">
        <v>0.33300000000000002</v>
      </c>
      <c r="AS74" s="331">
        <v>0.31</v>
      </c>
      <c r="AT74" s="331">
        <v>0.64400000000000002</v>
      </c>
      <c r="AU74" s="294"/>
      <c r="AV74" s="332">
        <v>117</v>
      </c>
      <c r="AW74" s="331">
        <v>0.20499999999999999</v>
      </c>
      <c r="AX74" s="331">
        <v>0.30099999999999999</v>
      </c>
      <c r="AY74" s="331">
        <v>0.36799999999999999</v>
      </c>
      <c r="AZ74" s="331">
        <v>0.66800000000000004</v>
      </c>
    </row>
    <row r="75" spans="1:52" ht="15.75" thickBot="1">
      <c r="A75" s="50" t="s">
        <v>1938</v>
      </c>
      <c r="B75" s="50" t="s">
        <v>1939</v>
      </c>
      <c r="C75" s="49">
        <v>25</v>
      </c>
      <c r="D75" s="49" t="s">
        <v>36</v>
      </c>
      <c r="E75" s="49" t="s">
        <v>34</v>
      </c>
      <c r="F75" s="49" t="s">
        <v>35</v>
      </c>
      <c r="G75" s="49">
        <v>48</v>
      </c>
      <c r="H75" s="49">
        <v>162</v>
      </c>
      <c r="I75" s="49">
        <v>143</v>
      </c>
      <c r="J75" s="292">
        <v>0.26600000000000001</v>
      </c>
      <c r="K75" s="292">
        <v>0.34599999999999997</v>
      </c>
      <c r="L75" s="292">
        <v>0.34300000000000003</v>
      </c>
      <c r="M75" s="292">
        <v>0.68799999999999994</v>
      </c>
      <c r="N75" s="49">
        <v>12</v>
      </c>
      <c r="O75" s="49">
        <v>38</v>
      </c>
      <c r="P75" s="49">
        <v>2</v>
      </c>
      <c r="Q75" s="49">
        <v>0</v>
      </c>
      <c r="R75" s="49">
        <v>3</v>
      </c>
      <c r="S75" s="49">
        <v>12</v>
      </c>
      <c r="T75" s="49">
        <v>1</v>
      </c>
      <c r="U75" s="49">
        <v>2</v>
      </c>
      <c r="V75" s="49">
        <v>18</v>
      </c>
      <c r="W75" s="49">
        <v>38</v>
      </c>
      <c r="X75" s="49">
        <v>89</v>
      </c>
      <c r="Y75" s="49">
        <v>49</v>
      </c>
      <c r="Z75" s="49">
        <v>1</v>
      </c>
      <c r="AA75" s="49">
        <v>0</v>
      </c>
      <c r="AB75" s="49">
        <v>0</v>
      </c>
      <c r="AC75" s="49">
        <v>1</v>
      </c>
      <c r="AD75" s="49">
        <v>1</v>
      </c>
      <c r="AE75" s="293" t="s">
        <v>1106</v>
      </c>
      <c r="AF75" s="294"/>
      <c r="AG75" s="49">
        <v>0</v>
      </c>
      <c r="AH75" s="49">
        <v>0</v>
      </c>
      <c r="AI75" s="49">
        <v>0</v>
      </c>
      <c r="AJ75" s="49">
        <v>0</v>
      </c>
      <c r="AK75" s="49">
        <v>0</v>
      </c>
      <c r="AL75" s="49">
        <v>4</v>
      </c>
      <c r="AM75" s="49">
        <v>40</v>
      </c>
      <c r="AN75" s="49">
        <v>1</v>
      </c>
      <c r="AO75" s="294"/>
      <c r="AP75" s="330">
        <v>18</v>
      </c>
      <c r="AQ75" s="331">
        <v>0.16700000000000001</v>
      </c>
      <c r="AR75" s="331">
        <v>0.21099999999999999</v>
      </c>
      <c r="AS75" s="331">
        <v>0.16700000000000001</v>
      </c>
      <c r="AT75" s="331">
        <v>0.377</v>
      </c>
      <c r="AU75" s="294"/>
      <c r="AV75" s="332">
        <v>125</v>
      </c>
      <c r="AW75" s="331">
        <v>0.28000000000000003</v>
      </c>
      <c r="AX75" s="331">
        <v>0.36399999999999999</v>
      </c>
      <c r="AY75" s="331">
        <v>0.36799999999999999</v>
      </c>
      <c r="AZ75" s="331">
        <v>0.73199999999999998</v>
      </c>
    </row>
    <row r="76" spans="1:52" ht="15.75" thickBot="1">
      <c r="A76" s="50" t="s">
        <v>1940</v>
      </c>
      <c r="B76" s="50" t="s">
        <v>1941</v>
      </c>
      <c r="C76" s="49">
        <v>24</v>
      </c>
      <c r="D76" s="49" t="s">
        <v>59</v>
      </c>
      <c r="E76" s="49" t="s">
        <v>34</v>
      </c>
      <c r="F76" s="49" t="s">
        <v>35</v>
      </c>
      <c r="G76" s="49">
        <v>43</v>
      </c>
      <c r="H76" s="49">
        <v>166</v>
      </c>
      <c r="I76" s="49">
        <v>141</v>
      </c>
      <c r="J76" s="292">
        <v>0.26200000000000001</v>
      </c>
      <c r="K76" s="292">
        <v>0.373</v>
      </c>
      <c r="L76" s="292">
        <v>0.48199999999999998</v>
      </c>
      <c r="M76" s="292">
        <v>0.85599999999999998</v>
      </c>
      <c r="N76" s="49">
        <v>25</v>
      </c>
      <c r="O76" s="49">
        <v>37</v>
      </c>
      <c r="P76" s="49">
        <v>4</v>
      </c>
      <c r="Q76" s="49">
        <v>0</v>
      </c>
      <c r="R76" s="49">
        <v>9</v>
      </c>
      <c r="S76" s="49">
        <v>23</v>
      </c>
      <c r="T76" s="49">
        <v>2</v>
      </c>
      <c r="U76" s="49">
        <v>0</v>
      </c>
      <c r="V76" s="49">
        <v>23</v>
      </c>
      <c r="W76" s="49">
        <v>31</v>
      </c>
      <c r="X76" s="49">
        <v>129</v>
      </c>
      <c r="Y76" s="49">
        <v>68</v>
      </c>
      <c r="Z76" s="49">
        <v>5</v>
      </c>
      <c r="AA76" s="49">
        <v>2</v>
      </c>
      <c r="AB76" s="49">
        <v>0</v>
      </c>
      <c r="AC76" s="49">
        <v>0</v>
      </c>
      <c r="AD76" s="49">
        <v>0</v>
      </c>
      <c r="AE76" s="293" t="s">
        <v>1942</v>
      </c>
      <c r="AF76" s="294"/>
      <c r="AG76" s="49">
        <v>0</v>
      </c>
      <c r="AH76" s="49">
        <v>4</v>
      </c>
      <c r="AI76" s="49">
        <v>0</v>
      </c>
      <c r="AJ76" s="49">
        <v>0</v>
      </c>
      <c r="AK76" s="49">
        <v>0</v>
      </c>
      <c r="AL76" s="49">
        <v>27</v>
      </c>
      <c r="AM76" s="49">
        <v>0</v>
      </c>
      <c r="AN76" s="49">
        <v>0</v>
      </c>
      <c r="AO76" s="294"/>
      <c r="AP76" s="330">
        <v>31</v>
      </c>
      <c r="AQ76" s="331">
        <v>0.25800000000000001</v>
      </c>
      <c r="AR76" s="331">
        <v>0.41</v>
      </c>
      <c r="AS76" s="331">
        <v>0.48399999999999999</v>
      </c>
      <c r="AT76" s="331">
        <v>0.89400000000000002</v>
      </c>
      <c r="AU76" s="294"/>
      <c r="AV76" s="332">
        <v>110</v>
      </c>
      <c r="AW76" s="331">
        <v>0.26400000000000001</v>
      </c>
      <c r="AX76" s="331">
        <v>0.36199999999999999</v>
      </c>
      <c r="AY76" s="331">
        <v>0.48199999999999998</v>
      </c>
      <c r="AZ76" s="331">
        <v>0.84399999999999997</v>
      </c>
    </row>
    <row r="77" spans="1:52" ht="15.75" thickBot="1">
      <c r="A77" s="50" t="s">
        <v>1943</v>
      </c>
      <c r="B77" s="50" t="s">
        <v>1944</v>
      </c>
      <c r="C77" s="49">
        <v>25</v>
      </c>
      <c r="D77" s="49" t="s">
        <v>89</v>
      </c>
      <c r="E77" s="49" t="s">
        <v>34</v>
      </c>
      <c r="F77" s="49" t="s">
        <v>10</v>
      </c>
      <c r="G77" s="49">
        <v>56</v>
      </c>
      <c r="H77" s="49">
        <v>154</v>
      </c>
      <c r="I77" s="49">
        <v>141</v>
      </c>
      <c r="J77" s="292">
        <v>0.17</v>
      </c>
      <c r="K77" s="292">
        <v>0.24</v>
      </c>
      <c r="L77" s="292">
        <v>0.27</v>
      </c>
      <c r="M77" s="292">
        <v>0.51</v>
      </c>
      <c r="N77" s="49">
        <v>14</v>
      </c>
      <c r="O77" s="49">
        <v>24</v>
      </c>
      <c r="P77" s="49">
        <v>3</v>
      </c>
      <c r="Q77" s="49">
        <v>1</v>
      </c>
      <c r="R77" s="49">
        <v>3</v>
      </c>
      <c r="S77" s="49">
        <v>13</v>
      </c>
      <c r="T77" s="49">
        <v>6</v>
      </c>
      <c r="U77" s="49">
        <v>2</v>
      </c>
      <c r="V77" s="49">
        <v>9</v>
      </c>
      <c r="W77" s="49">
        <v>65</v>
      </c>
      <c r="X77" s="49">
        <v>35</v>
      </c>
      <c r="Y77" s="49">
        <v>38</v>
      </c>
      <c r="Z77" s="49">
        <v>5</v>
      </c>
      <c r="AA77" s="49">
        <v>4</v>
      </c>
      <c r="AB77" s="49">
        <v>0</v>
      </c>
      <c r="AC77" s="49">
        <v>0</v>
      </c>
      <c r="AD77" s="49">
        <v>0</v>
      </c>
      <c r="AE77" s="293" t="s">
        <v>1945</v>
      </c>
      <c r="AF77" s="294"/>
      <c r="AG77" s="49">
        <v>0</v>
      </c>
      <c r="AH77" s="49">
        <v>0</v>
      </c>
      <c r="AI77" s="49">
        <v>0</v>
      </c>
      <c r="AJ77" s="49">
        <v>0</v>
      </c>
      <c r="AK77" s="49">
        <v>0</v>
      </c>
      <c r="AL77" s="49">
        <v>0</v>
      </c>
      <c r="AM77" s="49">
        <v>51</v>
      </c>
      <c r="AN77" s="49">
        <v>1</v>
      </c>
      <c r="AO77" s="294"/>
      <c r="AP77" s="330">
        <v>38</v>
      </c>
      <c r="AQ77" s="331">
        <v>0.158</v>
      </c>
      <c r="AR77" s="331">
        <v>0.22</v>
      </c>
      <c r="AS77" s="331">
        <v>0.34200000000000003</v>
      </c>
      <c r="AT77" s="331">
        <v>0.56200000000000006</v>
      </c>
      <c r="AU77" s="294"/>
      <c r="AV77" s="332">
        <v>103</v>
      </c>
      <c r="AW77" s="331">
        <v>0.17499999999999999</v>
      </c>
      <c r="AX77" s="331">
        <v>0.248</v>
      </c>
      <c r="AY77" s="331">
        <v>0.24299999999999999</v>
      </c>
      <c r="AZ77" s="331">
        <v>0.49099999999999999</v>
      </c>
    </row>
    <row r="78" spans="1:52" ht="15.75" thickBot="1">
      <c r="A78" s="50" t="s">
        <v>1946</v>
      </c>
      <c r="B78" s="50" t="s">
        <v>1947</v>
      </c>
      <c r="C78" s="49">
        <v>32</v>
      </c>
      <c r="D78" s="49" t="s">
        <v>69</v>
      </c>
      <c r="E78" s="49" t="s">
        <v>43</v>
      </c>
      <c r="F78" s="49" t="s">
        <v>37</v>
      </c>
      <c r="G78" s="49">
        <v>51</v>
      </c>
      <c r="H78" s="49">
        <v>158</v>
      </c>
      <c r="I78" s="49">
        <v>141</v>
      </c>
      <c r="J78" s="292">
        <v>0.17</v>
      </c>
      <c r="K78" s="292">
        <v>0.248</v>
      </c>
      <c r="L78" s="292">
        <v>0.27700000000000002</v>
      </c>
      <c r="M78" s="292">
        <v>0.52500000000000002</v>
      </c>
      <c r="N78" s="49">
        <v>11</v>
      </c>
      <c r="O78" s="49">
        <v>24</v>
      </c>
      <c r="P78" s="49">
        <v>3</v>
      </c>
      <c r="Q78" s="49">
        <v>0</v>
      </c>
      <c r="R78" s="49">
        <v>4</v>
      </c>
      <c r="S78" s="49">
        <v>11</v>
      </c>
      <c r="T78" s="49">
        <v>0</v>
      </c>
      <c r="U78" s="49">
        <v>0</v>
      </c>
      <c r="V78" s="49">
        <v>14</v>
      </c>
      <c r="W78" s="49">
        <v>35</v>
      </c>
      <c r="X78" s="49">
        <v>36</v>
      </c>
      <c r="Y78" s="49">
        <v>39</v>
      </c>
      <c r="Z78" s="49">
        <v>5</v>
      </c>
      <c r="AA78" s="49">
        <v>1</v>
      </c>
      <c r="AB78" s="49">
        <v>1</v>
      </c>
      <c r="AC78" s="49">
        <v>1</v>
      </c>
      <c r="AD78" s="49">
        <v>1</v>
      </c>
      <c r="AE78" s="293" t="s">
        <v>884</v>
      </c>
      <c r="AF78" s="294"/>
      <c r="AG78" s="49">
        <v>50</v>
      </c>
      <c r="AH78" s="49">
        <v>0</v>
      </c>
      <c r="AI78" s="49">
        <v>0</v>
      </c>
      <c r="AJ78" s="49">
        <v>0</v>
      </c>
      <c r="AK78" s="49">
        <v>0</v>
      </c>
      <c r="AL78" s="49">
        <v>0</v>
      </c>
      <c r="AM78" s="49">
        <v>0</v>
      </c>
      <c r="AN78" s="49">
        <v>0</v>
      </c>
      <c r="AO78" s="294"/>
      <c r="AP78" s="330">
        <v>38</v>
      </c>
      <c r="AQ78" s="331">
        <v>0.184</v>
      </c>
      <c r="AR78" s="331">
        <v>0.20499999999999999</v>
      </c>
      <c r="AS78" s="331">
        <v>0.21099999999999999</v>
      </c>
      <c r="AT78" s="331">
        <v>0.41599999999999998</v>
      </c>
      <c r="AU78" s="294"/>
      <c r="AV78" s="332">
        <v>103</v>
      </c>
      <c r="AW78" s="331">
        <v>0.16500000000000001</v>
      </c>
      <c r="AX78" s="331">
        <v>0.26300000000000001</v>
      </c>
      <c r="AY78" s="331">
        <v>0.30099999999999999</v>
      </c>
      <c r="AZ78" s="331">
        <v>0.56399999999999995</v>
      </c>
    </row>
    <row r="79" spans="1:52" ht="15.75" thickBot="1">
      <c r="A79" s="50" t="s">
        <v>1948</v>
      </c>
      <c r="B79" s="50" t="s">
        <v>1949</v>
      </c>
      <c r="C79" s="49">
        <v>27</v>
      </c>
      <c r="D79" s="49" t="s">
        <v>132</v>
      </c>
      <c r="E79" s="49" t="s">
        <v>43</v>
      </c>
      <c r="F79" s="49" t="s">
        <v>37</v>
      </c>
      <c r="G79" s="49">
        <v>75</v>
      </c>
      <c r="H79" s="49">
        <v>143</v>
      </c>
      <c r="I79" s="49">
        <v>137</v>
      </c>
      <c r="J79" s="292">
        <v>0.219</v>
      </c>
      <c r="K79" s="292">
        <v>0.245</v>
      </c>
      <c r="L79" s="292">
        <v>0.42299999999999999</v>
      </c>
      <c r="M79" s="292">
        <v>0.66800000000000004</v>
      </c>
      <c r="N79" s="49">
        <v>14</v>
      </c>
      <c r="O79" s="49">
        <v>30</v>
      </c>
      <c r="P79" s="49">
        <v>4</v>
      </c>
      <c r="Q79" s="49">
        <v>0</v>
      </c>
      <c r="R79" s="49">
        <v>8</v>
      </c>
      <c r="S79" s="49">
        <v>25</v>
      </c>
      <c r="T79" s="49">
        <v>0</v>
      </c>
      <c r="U79" s="49">
        <v>0</v>
      </c>
      <c r="V79" s="49">
        <v>5</v>
      </c>
      <c r="W79" s="49">
        <v>41</v>
      </c>
      <c r="X79" s="49">
        <v>75</v>
      </c>
      <c r="Y79" s="49">
        <v>58</v>
      </c>
      <c r="Z79" s="49">
        <v>4</v>
      </c>
      <c r="AA79" s="49">
        <v>0</v>
      </c>
      <c r="AB79" s="49">
        <v>0</v>
      </c>
      <c r="AC79" s="49">
        <v>1</v>
      </c>
      <c r="AD79" s="49">
        <v>1</v>
      </c>
      <c r="AE79" s="293" t="s">
        <v>896</v>
      </c>
      <c r="AF79" s="294"/>
      <c r="AG79" s="49">
        <v>25</v>
      </c>
      <c r="AH79" s="49">
        <v>6</v>
      </c>
      <c r="AI79" s="49">
        <v>0</v>
      </c>
      <c r="AJ79" s="49">
        <v>0</v>
      </c>
      <c r="AK79" s="49">
        <v>0</v>
      </c>
      <c r="AL79" s="49">
        <v>0</v>
      </c>
      <c r="AM79" s="49">
        <v>0</v>
      </c>
      <c r="AN79" s="49">
        <v>0</v>
      </c>
      <c r="AO79" s="294"/>
      <c r="AP79" s="330">
        <v>33</v>
      </c>
      <c r="AQ79" s="331">
        <v>0.21199999999999999</v>
      </c>
      <c r="AR79" s="331">
        <v>0.23499999999999999</v>
      </c>
      <c r="AS79" s="331">
        <v>0.42399999999999999</v>
      </c>
      <c r="AT79" s="331">
        <v>0.66</v>
      </c>
      <c r="AU79" s="294"/>
      <c r="AV79" s="332">
        <v>104</v>
      </c>
      <c r="AW79" s="331">
        <v>0.221</v>
      </c>
      <c r="AX79" s="331">
        <v>0.248</v>
      </c>
      <c r="AY79" s="331">
        <v>0.42299999999999999</v>
      </c>
      <c r="AZ79" s="331">
        <v>0.67100000000000004</v>
      </c>
    </row>
    <row r="80" spans="1:52" ht="15.75" thickBot="1">
      <c r="A80" s="50" t="s">
        <v>1950</v>
      </c>
      <c r="B80" s="50" t="s">
        <v>1951</v>
      </c>
      <c r="C80" s="49">
        <v>26</v>
      </c>
      <c r="D80" s="49" t="s">
        <v>49</v>
      </c>
      <c r="E80" s="49" t="s">
        <v>43</v>
      </c>
      <c r="F80" s="49" t="s">
        <v>35</v>
      </c>
      <c r="G80" s="49">
        <v>64</v>
      </c>
      <c r="H80" s="49">
        <v>145</v>
      </c>
      <c r="I80" s="49">
        <v>136</v>
      </c>
      <c r="J80" s="292">
        <v>0.23499999999999999</v>
      </c>
      <c r="K80" s="292">
        <v>0.27800000000000002</v>
      </c>
      <c r="L80" s="292">
        <v>0.33800000000000002</v>
      </c>
      <c r="M80" s="292">
        <v>0.61599999999999999</v>
      </c>
      <c r="N80" s="49">
        <v>19</v>
      </c>
      <c r="O80" s="49">
        <v>32</v>
      </c>
      <c r="P80" s="49">
        <v>1</v>
      </c>
      <c r="Q80" s="49">
        <v>2</v>
      </c>
      <c r="R80" s="49">
        <v>3</v>
      </c>
      <c r="S80" s="49">
        <v>9</v>
      </c>
      <c r="T80" s="49">
        <v>4</v>
      </c>
      <c r="U80" s="49">
        <v>1</v>
      </c>
      <c r="V80" s="49">
        <v>8</v>
      </c>
      <c r="W80" s="49">
        <v>35</v>
      </c>
      <c r="X80" s="49">
        <v>54</v>
      </c>
      <c r="Y80" s="49">
        <v>46</v>
      </c>
      <c r="Z80" s="49">
        <v>0</v>
      </c>
      <c r="AA80" s="49">
        <v>0</v>
      </c>
      <c r="AB80" s="49">
        <v>1</v>
      </c>
      <c r="AC80" s="49">
        <v>0</v>
      </c>
      <c r="AD80" s="49">
        <v>0</v>
      </c>
      <c r="AE80" s="293" t="s">
        <v>1106</v>
      </c>
      <c r="AF80" s="294"/>
      <c r="AG80" s="49">
        <v>0</v>
      </c>
      <c r="AH80" s="49">
        <v>0</v>
      </c>
      <c r="AI80" s="49">
        <v>0</v>
      </c>
      <c r="AJ80" s="49">
        <v>0</v>
      </c>
      <c r="AK80" s="49">
        <v>0</v>
      </c>
      <c r="AL80" s="49">
        <v>9</v>
      </c>
      <c r="AM80" s="49">
        <v>41</v>
      </c>
      <c r="AN80" s="49">
        <v>4</v>
      </c>
      <c r="AO80" s="294"/>
      <c r="AP80" s="330">
        <v>21</v>
      </c>
      <c r="AQ80" s="331">
        <v>0.19</v>
      </c>
      <c r="AR80" s="331">
        <v>0.22700000000000001</v>
      </c>
      <c r="AS80" s="331">
        <v>0.19</v>
      </c>
      <c r="AT80" s="331">
        <v>0.41799999999999998</v>
      </c>
      <c r="AU80" s="294"/>
      <c r="AV80" s="332">
        <v>115</v>
      </c>
      <c r="AW80" s="331">
        <v>0.24299999999999999</v>
      </c>
      <c r="AX80" s="331">
        <v>0.28699999999999998</v>
      </c>
      <c r="AY80" s="331">
        <v>0.36499999999999999</v>
      </c>
      <c r="AZ80" s="331">
        <v>0.65200000000000002</v>
      </c>
    </row>
    <row r="81" spans="1:52" ht="15.75" thickBot="1">
      <c r="A81" s="50" t="s">
        <v>1952</v>
      </c>
      <c r="B81" s="50" t="s">
        <v>1953</v>
      </c>
      <c r="C81" s="49">
        <v>22</v>
      </c>
      <c r="D81" s="49" t="s">
        <v>137</v>
      </c>
      <c r="E81" s="49" t="s">
        <v>34</v>
      </c>
      <c r="F81" s="49" t="s">
        <v>10</v>
      </c>
      <c r="G81" s="49">
        <v>39</v>
      </c>
      <c r="H81" s="49">
        <v>142</v>
      </c>
      <c r="I81" s="49">
        <v>134</v>
      </c>
      <c r="J81" s="292">
        <v>0.23100000000000001</v>
      </c>
      <c r="K81" s="292">
        <v>0.26800000000000002</v>
      </c>
      <c r="L81" s="292">
        <v>0.44800000000000001</v>
      </c>
      <c r="M81" s="292">
        <v>0.71499999999999997</v>
      </c>
      <c r="N81" s="49">
        <v>16</v>
      </c>
      <c r="O81" s="49">
        <v>31</v>
      </c>
      <c r="P81" s="49">
        <v>9</v>
      </c>
      <c r="Q81" s="49">
        <v>4</v>
      </c>
      <c r="R81" s="49">
        <v>4</v>
      </c>
      <c r="S81" s="49">
        <v>17</v>
      </c>
      <c r="T81" s="49">
        <v>1</v>
      </c>
      <c r="U81" s="49">
        <v>0</v>
      </c>
      <c r="V81" s="49">
        <v>7</v>
      </c>
      <c r="W81" s="49">
        <v>43</v>
      </c>
      <c r="X81" s="49">
        <v>84</v>
      </c>
      <c r="Y81" s="49">
        <v>60</v>
      </c>
      <c r="Z81" s="49">
        <v>2</v>
      </c>
      <c r="AA81" s="49">
        <v>0</v>
      </c>
      <c r="AB81" s="49">
        <v>0</v>
      </c>
      <c r="AC81" s="49">
        <v>1</v>
      </c>
      <c r="AD81" s="49">
        <v>0</v>
      </c>
      <c r="AE81" s="293" t="s">
        <v>1563</v>
      </c>
      <c r="AF81" s="294"/>
      <c r="AG81" s="49">
        <v>0</v>
      </c>
      <c r="AH81" s="49">
        <v>0</v>
      </c>
      <c r="AI81" s="49">
        <v>0</v>
      </c>
      <c r="AJ81" s="49">
        <v>0</v>
      </c>
      <c r="AK81" s="49">
        <v>0</v>
      </c>
      <c r="AL81" s="49">
        <v>30</v>
      </c>
      <c r="AM81" s="49">
        <v>0</v>
      </c>
      <c r="AN81" s="49">
        <v>7</v>
      </c>
      <c r="AO81" s="294"/>
      <c r="AP81" s="330">
        <v>35</v>
      </c>
      <c r="AQ81" s="331">
        <v>0.25700000000000001</v>
      </c>
      <c r="AR81" s="331">
        <v>0.25700000000000001</v>
      </c>
      <c r="AS81" s="331">
        <v>0.51400000000000001</v>
      </c>
      <c r="AT81" s="331">
        <v>0.77100000000000002</v>
      </c>
      <c r="AU81" s="294"/>
      <c r="AV81" s="332">
        <v>99</v>
      </c>
      <c r="AW81" s="331">
        <v>0.222</v>
      </c>
      <c r="AX81" s="331">
        <v>0.27100000000000002</v>
      </c>
      <c r="AY81" s="331">
        <v>0.42399999999999999</v>
      </c>
      <c r="AZ81" s="331">
        <v>0.69499999999999995</v>
      </c>
    </row>
    <row r="82" spans="1:52" ht="15.75" thickBot="1">
      <c r="A82" s="50" t="s">
        <v>238</v>
      </c>
      <c r="B82" s="50" t="s">
        <v>1639</v>
      </c>
      <c r="C82" s="49">
        <v>35</v>
      </c>
      <c r="D82" s="49" t="s">
        <v>78</v>
      </c>
      <c r="E82" s="49" t="s">
        <v>43</v>
      </c>
      <c r="F82" s="49" t="s">
        <v>10</v>
      </c>
      <c r="G82" s="49">
        <v>51</v>
      </c>
      <c r="H82" s="49">
        <v>144</v>
      </c>
      <c r="I82" s="49">
        <v>131</v>
      </c>
      <c r="J82" s="292">
        <v>0.183</v>
      </c>
      <c r="K82" s="292">
        <v>0.24099999999999999</v>
      </c>
      <c r="L82" s="292">
        <v>0.221</v>
      </c>
      <c r="M82" s="292">
        <v>0.46300000000000002</v>
      </c>
      <c r="N82" s="49">
        <v>8</v>
      </c>
      <c r="O82" s="49">
        <v>24</v>
      </c>
      <c r="P82" s="49">
        <v>1</v>
      </c>
      <c r="Q82" s="49">
        <v>2</v>
      </c>
      <c r="R82" s="49">
        <v>0</v>
      </c>
      <c r="S82" s="49">
        <v>4</v>
      </c>
      <c r="T82" s="49">
        <v>0</v>
      </c>
      <c r="U82" s="49">
        <v>0</v>
      </c>
      <c r="V82" s="49">
        <v>9</v>
      </c>
      <c r="W82" s="49">
        <v>22</v>
      </c>
      <c r="X82" s="49">
        <v>23</v>
      </c>
      <c r="Y82" s="49">
        <v>29</v>
      </c>
      <c r="Z82" s="49">
        <v>3</v>
      </c>
      <c r="AA82" s="49">
        <v>1</v>
      </c>
      <c r="AB82" s="49">
        <v>3</v>
      </c>
      <c r="AC82" s="49">
        <v>0</v>
      </c>
      <c r="AD82" s="49">
        <v>1</v>
      </c>
      <c r="AE82" s="293" t="s">
        <v>884</v>
      </c>
      <c r="AF82" s="294"/>
      <c r="AG82" s="49">
        <v>48</v>
      </c>
      <c r="AH82" s="49">
        <v>0</v>
      </c>
      <c r="AI82" s="49">
        <v>0</v>
      </c>
      <c r="AJ82" s="49">
        <v>0</v>
      </c>
      <c r="AK82" s="49">
        <v>0</v>
      </c>
      <c r="AL82" s="49">
        <v>0</v>
      </c>
      <c r="AM82" s="49">
        <v>0</v>
      </c>
      <c r="AN82" s="49">
        <v>0</v>
      </c>
      <c r="AO82" s="294"/>
      <c r="AP82" s="330">
        <v>32</v>
      </c>
      <c r="AQ82" s="331">
        <v>9.4E-2</v>
      </c>
      <c r="AR82" s="331">
        <v>0.14699999999999999</v>
      </c>
      <c r="AS82" s="331">
        <v>0.156</v>
      </c>
      <c r="AT82" s="331">
        <v>0.30299999999999999</v>
      </c>
      <c r="AU82" s="294"/>
      <c r="AV82" s="337">
        <v>99</v>
      </c>
      <c r="AW82" s="338">
        <v>0.21199999999999999</v>
      </c>
      <c r="AX82" s="338">
        <v>0.27100000000000002</v>
      </c>
      <c r="AY82" s="338">
        <v>0.24199999999999999</v>
      </c>
      <c r="AZ82" s="338">
        <v>0.51300000000000001</v>
      </c>
    </row>
    <row r="83" spans="1:52" ht="15.75" thickBot="1">
      <c r="A83" s="50" t="s">
        <v>1954</v>
      </c>
      <c r="B83" s="50" t="s">
        <v>1955</v>
      </c>
      <c r="C83" s="49">
        <v>23</v>
      </c>
      <c r="D83" s="49" t="s">
        <v>53</v>
      </c>
      <c r="E83" s="49" t="s">
        <v>54</v>
      </c>
      <c r="F83" s="49" t="s">
        <v>37</v>
      </c>
      <c r="G83" s="49">
        <v>38</v>
      </c>
      <c r="H83" s="49">
        <v>142</v>
      </c>
      <c r="I83" s="49">
        <v>127</v>
      </c>
      <c r="J83" s="292">
        <v>0.28299999999999997</v>
      </c>
      <c r="K83" s="292">
        <v>0.35899999999999999</v>
      </c>
      <c r="L83" s="292">
        <v>0.42499999999999999</v>
      </c>
      <c r="M83" s="292">
        <v>0.78400000000000003</v>
      </c>
      <c r="N83" s="49">
        <v>18</v>
      </c>
      <c r="O83" s="49">
        <v>36</v>
      </c>
      <c r="P83" s="49">
        <v>9</v>
      </c>
      <c r="Q83" s="49">
        <v>0</v>
      </c>
      <c r="R83" s="49">
        <v>3</v>
      </c>
      <c r="S83" s="49">
        <v>16</v>
      </c>
      <c r="T83" s="49">
        <v>0</v>
      </c>
      <c r="U83" s="49">
        <v>0</v>
      </c>
      <c r="V83" s="49">
        <v>13</v>
      </c>
      <c r="W83" s="49">
        <v>30</v>
      </c>
      <c r="X83" s="49">
        <v>106</v>
      </c>
      <c r="Y83" s="49">
        <v>54</v>
      </c>
      <c r="Z83" s="49">
        <v>3</v>
      </c>
      <c r="AA83" s="49">
        <v>2</v>
      </c>
      <c r="AB83" s="49">
        <v>0</v>
      </c>
      <c r="AC83" s="49">
        <v>0</v>
      </c>
      <c r="AD83" s="49">
        <v>0</v>
      </c>
      <c r="AE83" s="293" t="s">
        <v>926</v>
      </c>
      <c r="AF83" s="294"/>
      <c r="AG83" s="49">
        <v>0</v>
      </c>
      <c r="AH83" s="49">
        <v>1</v>
      </c>
      <c r="AI83" s="49">
        <v>0</v>
      </c>
      <c r="AJ83" s="49">
        <v>36</v>
      </c>
      <c r="AK83" s="49">
        <v>0</v>
      </c>
      <c r="AL83" s="49">
        <v>0</v>
      </c>
      <c r="AM83" s="49">
        <v>0</v>
      </c>
      <c r="AN83" s="49">
        <v>0</v>
      </c>
      <c r="AO83" s="294"/>
      <c r="AP83" s="330">
        <v>23</v>
      </c>
      <c r="AQ83" s="331">
        <v>0.34799999999999998</v>
      </c>
      <c r="AR83" s="331">
        <v>0.4</v>
      </c>
      <c r="AS83" s="331">
        <v>0.52200000000000002</v>
      </c>
      <c r="AT83" s="331">
        <v>0.92200000000000004</v>
      </c>
      <c r="AU83" s="294"/>
      <c r="AV83" s="332">
        <v>104</v>
      </c>
      <c r="AW83" s="331">
        <v>0.26900000000000002</v>
      </c>
      <c r="AX83" s="331">
        <v>0.35</v>
      </c>
      <c r="AY83" s="331">
        <v>0.40400000000000003</v>
      </c>
      <c r="AZ83" s="331">
        <v>0.754</v>
      </c>
    </row>
    <row r="84" spans="1:52" ht="15.75" thickBot="1">
      <c r="A84" s="50" t="s">
        <v>1956</v>
      </c>
      <c r="B84" s="50" t="s">
        <v>1957</v>
      </c>
      <c r="C84" s="49">
        <v>22</v>
      </c>
      <c r="D84" s="49" t="s">
        <v>67</v>
      </c>
      <c r="E84" s="49" t="s">
        <v>43</v>
      </c>
      <c r="F84" s="49" t="s">
        <v>10</v>
      </c>
      <c r="G84" s="49">
        <v>34</v>
      </c>
      <c r="H84" s="49">
        <v>135</v>
      </c>
      <c r="I84" s="49">
        <v>125</v>
      </c>
      <c r="J84" s="292">
        <v>0.192</v>
      </c>
      <c r="K84" s="292">
        <v>0.24399999999999999</v>
      </c>
      <c r="L84" s="292">
        <v>0.30399999999999999</v>
      </c>
      <c r="M84" s="292">
        <v>0.54800000000000004</v>
      </c>
      <c r="N84" s="49">
        <v>9</v>
      </c>
      <c r="O84" s="49">
        <v>24</v>
      </c>
      <c r="P84" s="49">
        <v>5</v>
      </c>
      <c r="Q84" s="49">
        <v>0</v>
      </c>
      <c r="R84" s="49">
        <v>3</v>
      </c>
      <c r="S84" s="49">
        <v>14</v>
      </c>
      <c r="T84" s="49">
        <v>1</v>
      </c>
      <c r="U84" s="49">
        <v>2</v>
      </c>
      <c r="V84" s="49">
        <v>8</v>
      </c>
      <c r="W84" s="49">
        <v>32</v>
      </c>
      <c r="X84" s="49">
        <v>45</v>
      </c>
      <c r="Y84" s="49">
        <v>38</v>
      </c>
      <c r="Z84" s="49">
        <v>4</v>
      </c>
      <c r="AA84" s="49">
        <v>1</v>
      </c>
      <c r="AB84" s="49">
        <v>0</v>
      </c>
      <c r="AC84" s="49">
        <v>1</v>
      </c>
      <c r="AD84" s="49">
        <v>1</v>
      </c>
      <c r="AE84" s="293" t="s">
        <v>1958</v>
      </c>
      <c r="AF84" s="294"/>
      <c r="AG84" s="49">
        <v>0</v>
      </c>
      <c r="AH84" s="49">
        <v>0</v>
      </c>
      <c r="AI84" s="49">
        <v>2</v>
      </c>
      <c r="AJ84" s="49">
        <v>22</v>
      </c>
      <c r="AK84" s="49">
        <v>10</v>
      </c>
      <c r="AL84" s="49">
        <v>0</v>
      </c>
      <c r="AM84" s="49">
        <v>0</v>
      </c>
      <c r="AN84" s="49">
        <v>0</v>
      </c>
      <c r="AO84" s="294"/>
      <c r="AP84" s="330">
        <v>51</v>
      </c>
      <c r="AQ84" s="331">
        <v>0.23499999999999999</v>
      </c>
      <c r="AR84" s="331">
        <v>0.25</v>
      </c>
      <c r="AS84" s="331">
        <v>0.314</v>
      </c>
      <c r="AT84" s="331">
        <v>0.56399999999999995</v>
      </c>
      <c r="AU84" s="294"/>
      <c r="AV84" s="332">
        <v>74</v>
      </c>
      <c r="AW84" s="331">
        <v>0.16200000000000001</v>
      </c>
      <c r="AX84" s="331">
        <v>0.24099999999999999</v>
      </c>
      <c r="AY84" s="331">
        <v>0.29699999999999999</v>
      </c>
      <c r="AZ84" s="331">
        <v>0.53800000000000003</v>
      </c>
    </row>
    <row r="85" spans="1:52" ht="15.75" thickBot="1">
      <c r="A85" s="50" t="s">
        <v>1959</v>
      </c>
      <c r="B85" s="50" t="s">
        <v>1960</v>
      </c>
      <c r="C85" s="49">
        <v>28</v>
      </c>
      <c r="D85" s="49" t="s">
        <v>97</v>
      </c>
      <c r="E85" s="49" t="s">
        <v>43</v>
      </c>
      <c r="F85" s="49" t="s">
        <v>35</v>
      </c>
      <c r="G85" s="49">
        <v>73</v>
      </c>
      <c r="H85" s="49">
        <v>151</v>
      </c>
      <c r="I85" s="49">
        <v>125</v>
      </c>
      <c r="J85" s="292">
        <v>0.28799999999999998</v>
      </c>
      <c r="K85" s="292">
        <v>0.38900000000000001</v>
      </c>
      <c r="L85" s="292">
        <v>0.47199999999999998</v>
      </c>
      <c r="M85" s="292">
        <v>0.86099999999999999</v>
      </c>
      <c r="N85" s="49">
        <v>18</v>
      </c>
      <c r="O85" s="49">
        <v>36</v>
      </c>
      <c r="P85" s="49">
        <v>8</v>
      </c>
      <c r="Q85" s="49">
        <v>0</v>
      </c>
      <c r="R85" s="49">
        <v>5</v>
      </c>
      <c r="S85" s="49">
        <v>22</v>
      </c>
      <c r="T85" s="49">
        <v>0</v>
      </c>
      <c r="U85" s="49">
        <v>0</v>
      </c>
      <c r="V85" s="49">
        <v>20</v>
      </c>
      <c r="W85" s="49">
        <v>18</v>
      </c>
      <c r="X85" s="49">
        <v>123</v>
      </c>
      <c r="Y85" s="49">
        <v>59</v>
      </c>
      <c r="Z85" s="49">
        <v>3</v>
      </c>
      <c r="AA85" s="49">
        <v>2</v>
      </c>
      <c r="AB85" s="49">
        <v>0</v>
      </c>
      <c r="AC85" s="49">
        <v>2</v>
      </c>
      <c r="AD85" s="49">
        <v>1</v>
      </c>
      <c r="AE85" s="293" t="s">
        <v>1961</v>
      </c>
      <c r="AF85" s="294"/>
      <c r="AG85" s="49">
        <v>0</v>
      </c>
      <c r="AH85" s="49">
        <v>1</v>
      </c>
      <c r="AI85" s="49">
        <v>21</v>
      </c>
      <c r="AJ85" s="49">
        <v>18</v>
      </c>
      <c r="AK85" s="49">
        <v>0</v>
      </c>
      <c r="AL85" s="49">
        <v>0</v>
      </c>
      <c r="AM85" s="49">
        <v>0</v>
      </c>
      <c r="AN85" s="49">
        <v>0</v>
      </c>
      <c r="AO85" s="294"/>
      <c r="AP85" s="330">
        <v>13</v>
      </c>
      <c r="AQ85" s="331">
        <v>0.38500000000000001</v>
      </c>
      <c r="AR85" s="331">
        <v>0.38500000000000001</v>
      </c>
      <c r="AS85" s="331">
        <v>0.61499999999999999</v>
      </c>
      <c r="AT85" s="331">
        <v>1</v>
      </c>
      <c r="AU85" s="294"/>
      <c r="AV85" s="332">
        <v>112</v>
      </c>
      <c r="AW85" s="331">
        <v>0.27700000000000002</v>
      </c>
      <c r="AX85" s="331">
        <v>0.39</v>
      </c>
      <c r="AY85" s="331">
        <v>0.45500000000000002</v>
      </c>
      <c r="AZ85" s="331">
        <v>0.84499999999999997</v>
      </c>
    </row>
    <row r="86" spans="1:52" ht="15.75" thickBot="1">
      <c r="A86" s="50" t="s">
        <v>1962</v>
      </c>
      <c r="B86" s="50" t="s">
        <v>1963</v>
      </c>
      <c r="C86" s="49">
        <v>21</v>
      </c>
      <c r="D86" s="49" t="s">
        <v>132</v>
      </c>
      <c r="E86" s="49" t="s">
        <v>43</v>
      </c>
      <c r="F86" s="49" t="s">
        <v>10</v>
      </c>
      <c r="G86" s="49">
        <v>56</v>
      </c>
      <c r="H86" s="49">
        <v>139</v>
      </c>
      <c r="I86" s="49">
        <v>123</v>
      </c>
      <c r="J86" s="292">
        <v>0.16300000000000001</v>
      </c>
      <c r="K86" s="292">
        <v>0.24299999999999999</v>
      </c>
      <c r="L86" s="292">
        <v>0.20300000000000001</v>
      </c>
      <c r="M86" s="292">
        <v>0.44600000000000001</v>
      </c>
      <c r="N86" s="49">
        <v>7</v>
      </c>
      <c r="O86" s="49">
        <v>20</v>
      </c>
      <c r="P86" s="49">
        <v>3</v>
      </c>
      <c r="Q86" s="49">
        <v>1</v>
      </c>
      <c r="R86" s="49">
        <v>0</v>
      </c>
      <c r="S86" s="49">
        <v>7</v>
      </c>
      <c r="T86" s="49">
        <v>0</v>
      </c>
      <c r="U86" s="49">
        <v>0</v>
      </c>
      <c r="V86" s="49">
        <v>12</v>
      </c>
      <c r="W86" s="49">
        <v>30</v>
      </c>
      <c r="X86" s="49">
        <v>22</v>
      </c>
      <c r="Y86" s="49">
        <v>25</v>
      </c>
      <c r="Z86" s="49">
        <v>4</v>
      </c>
      <c r="AA86" s="49">
        <v>1</v>
      </c>
      <c r="AB86" s="49">
        <v>3</v>
      </c>
      <c r="AC86" s="49">
        <v>0</v>
      </c>
      <c r="AD86" s="49">
        <v>3</v>
      </c>
      <c r="AE86" s="293" t="s">
        <v>884</v>
      </c>
      <c r="AF86" s="294"/>
      <c r="AG86" s="49">
        <v>51</v>
      </c>
      <c r="AH86" s="49">
        <v>0</v>
      </c>
      <c r="AI86" s="49">
        <v>0</v>
      </c>
      <c r="AJ86" s="49">
        <v>0</v>
      </c>
      <c r="AK86" s="49">
        <v>0</v>
      </c>
      <c r="AL86" s="49">
        <v>0</v>
      </c>
      <c r="AM86" s="49">
        <v>0</v>
      </c>
      <c r="AN86" s="49">
        <v>0</v>
      </c>
      <c r="AO86" s="294"/>
      <c r="AP86" s="330">
        <v>37</v>
      </c>
      <c r="AQ86" s="331">
        <v>0.216</v>
      </c>
      <c r="AR86" s="331">
        <v>0.25600000000000001</v>
      </c>
      <c r="AS86" s="331">
        <v>0.32400000000000001</v>
      </c>
      <c r="AT86" s="331">
        <v>0.58099999999999996</v>
      </c>
      <c r="AU86" s="294"/>
      <c r="AV86" s="332">
        <v>86</v>
      </c>
      <c r="AW86" s="331">
        <v>0.14000000000000001</v>
      </c>
      <c r="AX86" s="331">
        <v>0.23699999999999999</v>
      </c>
      <c r="AY86" s="331">
        <v>0.151</v>
      </c>
      <c r="AZ86" s="331">
        <v>0.38800000000000001</v>
      </c>
    </row>
    <row r="87" spans="1:52" ht="15.75" thickBot="1">
      <c r="A87" s="50" t="s">
        <v>1964</v>
      </c>
      <c r="B87" s="50" t="s">
        <v>1965</v>
      </c>
      <c r="C87" s="49">
        <v>30</v>
      </c>
      <c r="D87" s="49" t="s">
        <v>65</v>
      </c>
      <c r="E87" s="49" t="s">
        <v>34</v>
      </c>
      <c r="F87" s="49" t="s">
        <v>35</v>
      </c>
      <c r="G87" s="49">
        <v>37</v>
      </c>
      <c r="H87" s="49">
        <v>129</v>
      </c>
      <c r="I87" s="49">
        <v>121</v>
      </c>
      <c r="J87" s="292">
        <v>0.28100000000000003</v>
      </c>
      <c r="K87" s="292">
        <v>0.318</v>
      </c>
      <c r="L87" s="292">
        <v>0.57899999999999996</v>
      </c>
      <c r="M87" s="292">
        <v>0.89600000000000002</v>
      </c>
      <c r="N87" s="49">
        <v>17</v>
      </c>
      <c r="O87" s="49">
        <v>34</v>
      </c>
      <c r="P87" s="49">
        <v>7</v>
      </c>
      <c r="Q87" s="49">
        <v>1</v>
      </c>
      <c r="R87" s="49">
        <v>9</v>
      </c>
      <c r="S87" s="49">
        <v>23</v>
      </c>
      <c r="T87" s="49">
        <v>1</v>
      </c>
      <c r="U87" s="49">
        <v>0</v>
      </c>
      <c r="V87" s="49">
        <v>7</v>
      </c>
      <c r="W87" s="49">
        <v>45</v>
      </c>
      <c r="X87" s="49">
        <v>139</v>
      </c>
      <c r="Y87" s="49">
        <v>70</v>
      </c>
      <c r="Z87" s="49">
        <v>1</v>
      </c>
      <c r="AA87" s="49">
        <v>0</v>
      </c>
      <c r="AB87" s="49">
        <v>0</v>
      </c>
      <c r="AC87" s="49">
        <v>1</v>
      </c>
      <c r="AD87" s="49">
        <v>2</v>
      </c>
      <c r="AE87" s="293" t="s">
        <v>1966</v>
      </c>
      <c r="AF87" s="294"/>
      <c r="AG87" s="49">
        <v>0</v>
      </c>
      <c r="AH87" s="49">
        <v>0</v>
      </c>
      <c r="AI87" s="49">
        <v>0</v>
      </c>
      <c r="AJ87" s="49">
        <v>0</v>
      </c>
      <c r="AK87" s="49">
        <v>0</v>
      </c>
      <c r="AL87" s="49">
        <v>23</v>
      </c>
      <c r="AM87" s="49">
        <v>1</v>
      </c>
      <c r="AN87" s="49">
        <v>7</v>
      </c>
      <c r="AO87" s="294"/>
      <c r="AP87" s="330">
        <v>11</v>
      </c>
      <c r="AQ87" s="331">
        <v>0.182</v>
      </c>
      <c r="AR87" s="331">
        <v>0.16700000000000001</v>
      </c>
      <c r="AS87" s="331">
        <v>0.54500000000000004</v>
      </c>
      <c r="AT87" s="331">
        <v>0.71199999999999997</v>
      </c>
      <c r="AU87" s="294"/>
      <c r="AV87" s="332">
        <v>110</v>
      </c>
      <c r="AW87" s="331">
        <v>0.29099999999999998</v>
      </c>
      <c r="AX87" s="331">
        <v>0.33300000000000002</v>
      </c>
      <c r="AY87" s="331">
        <v>0.58199999999999996</v>
      </c>
      <c r="AZ87" s="331">
        <v>0.91500000000000004</v>
      </c>
    </row>
    <row r="88" spans="1:52" ht="15.75" thickBot="1">
      <c r="A88" s="50" t="s">
        <v>1967</v>
      </c>
      <c r="B88" s="50" t="s">
        <v>1968</v>
      </c>
      <c r="C88" s="49">
        <v>23</v>
      </c>
      <c r="D88" s="49" t="s">
        <v>100</v>
      </c>
      <c r="E88" s="49" t="s">
        <v>43</v>
      </c>
      <c r="F88" s="49" t="s">
        <v>35</v>
      </c>
      <c r="G88" s="49">
        <v>47</v>
      </c>
      <c r="H88" s="49">
        <v>137</v>
      </c>
      <c r="I88" s="49">
        <v>121</v>
      </c>
      <c r="J88" s="292">
        <v>0.29799999999999999</v>
      </c>
      <c r="K88" s="292">
        <v>0.375</v>
      </c>
      <c r="L88" s="292">
        <v>0.52900000000000003</v>
      </c>
      <c r="M88" s="292">
        <v>0.90400000000000003</v>
      </c>
      <c r="N88" s="49">
        <v>21</v>
      </c>
      <c r="O88" s="49">
        <v>36</v>
      </c>
      <c r="P88" s="49">
        <v>7</v>
      </c>
      <c r="Q88" s="49">
        <v>0</v>
      </c>
      <c r="R88" s="49">
        <v>7</v>
      </c>
      <c r="S88" s="49">
        <v>15</v>
      </c>
      <c r="T88" s="49">
        <v>1</v>
      </c>
      <c r="U88" s="49">
        <v>1</v>
      </c>
      <c r="V88" s="49">
        <v>15</v>
      </c>
      <c r="W88" s="49">
        <v>24</v>
      </c>
      <c r="X88" s="49">
        <v>133</v>
      </c>
      <c r="Y88" s="49">
        <v>64</v>
      </c>
      <c r="Z88" s="49">
        <v>2</v>
      </c>
      <c r="AA88" s="49">
        <v>0</v>
      </c>
      <c r="AB88" s="49">
        <v>1</v>
      </c>
      <c r="AC88" s="49">
        <v>0</v>
      </c>
      <c r="AD88" s="49">
        <v>0</v>
      </c>
      <c r="AE88" s="293" t="s">
        <v>1969</v>
      </c>
      <c r="AF88" s="294"/>
      <c r="AG88" s="49">
        <v>0</v>
      </c>
      <c r="AH88" s="49">
        <v>0</v>
      </c>
      <c r="AI88" s="49">
        <v>0</v>
      </c>
      <c r="AJ88" s="49">
        <v>0</v>
      </c>
      <c r="AK88" s="49">
        <v>0</v>
      </c>
      <c r="AL88" s="49">
        <v>2</v>
      </c>
      <c r="AM88" s="49">
        <v>0</v>
      </c>
      <c r="AN88" s="49">
        <v>25</v>
      </c>
      <c r="AO88" s="294"/>
      <c r="AP88" s="330">
        <v>25</v>
      </c>
      <c r="AQ88" s="331">
        <v>0.12</v>
      </c>
      <c r="AR88" s="331">
        <v>0.154</v>
      </c>
      <c r="AS88" s="331">
        <v>0.2</v>
      </c>
      <c r="AT88" s="331">
        <v>0.35399999999999998</v>
      </c>
      <c r="AU88" s="294"/>
      <c r="AV88" s="332">
        <v>96</v>
      </c>
      <c r="AW88" s="331">
        <v>0.34399999999999997</v>
      </c>
      <c r="AX88" s="331">
        <v>0.42699999999999999</v>
      </c>
      <c r="AY88" s="331">
        <v>0.61499999999999999</v>
      </c>
      <c r="AZ88" s="331">
        <v>1.042</v>
      </c>
    </row>
    <row r="89" spans="1:52" ht="15.75" thickBot="1">
      <c r="A89" s="50" t="s">
        <v>1970</v>
      </c>
      <c r="B89" s="50" t="s">
        <v>1971</v>
      </c>
      <c r="C89" s="49">
        <v>24</v>
      </c>
      <c r="D89" s="49" t="s">
        <v>78</v>
      </c>
      <c r="E89" s="49" t="s">
        <v>43</v>
      </c>
      <c r="F89" s="49" t="s">
        <v>37</v>
      </c>
      <c r="G89" s="49">
        <v>56</v>
      </c>
      <c r="H89" s="49">
        <v>140</v>
      </c>
      <c r="I89" s="49">
        <v>120</v>
      </c>
      <c r="J89" s="292">
        <v>0.2</v>
      </c>
      <c r="K89" s="292">
        <v>0.30199999999999999</v>
      </c>
      <c r="L89" s="292">
        <v>0.32500000000000001</v>
      </c>
      <c r="M89" s="292">
        <v>0.627</v>
      </c>
      <c r="N89" s="49">
        <v>19</v>
      </c>
      <c r="O89" s="49">
        <v>24</v>
      </c>
      <c r="P89" s="49">
        <v>4</v>
      </c>
      <c r="Q89" s="49">
        <v>1</v>
      </c>
      <c r="R89" s="49">
        <v>3</v>
      </c>
      <c r="S89" s="49">
        <v>21</v>
      </c>
      <c r="T89" s="49">
        <v>0</v>
      </c>
      <c r="U89" s="49">
        <v>1</v>
      </c>
      <c r="V89" s="49">
        <v>16</v>
      </c>
      <c r="W89" s="49">
        <v>43</v>
      </c>
      <c r="X89" s="49">
        <v>66</v>
      </c>
      <c r="Y89" s="49">
        <v>39</v>
      </c>
      <c r="Z89" s="49">
        <v>0</v>
      </c>
      <c r="AA89" s="49">
        <v>2</v>
      </c>
      <c r="AB89" s="49">
        <v>1</v>
      </c>
      <c r="AC89" s="49">
        <v>1</v>
      </c>
      <c r="AD89" s="49">
        <v>0</v>
      </c>
      <c r="AE89" s="293" t="s">
        <v>1972</v>
      </c>
      <c r="AF89" s="294"/>
      <c r="AG89" s="49">
        <v>0</v>
      </c>
      <c r="AH89" s="49">
        <v>0</v>
      </c>
      <c r="AI89" s="49">
        <v>28</v>
      </c>
      <c r="AJ89" s="49">
        <v>6</v>
      </c>
      <c r="AK89" s="49">
        <v>16</v>
      </c>
      <c r="AL89" s="49">
        <v>0</v>
      </c>
      <c r="AM89" s="49">
        <v>0</v>
      </c>
      <c r="AN89" s="49">
        <v>0</v>
      </c>
      <c r="AO89" s="294"/>
      <c r="AP89" s="330">
        <v>32</v>
      </c>
      <c r="AQ89" s="331">
        <v>0.219</v>
      </c>
      <c r="AR89" s="331">
        <v>0.35</v>
      </c>
      <c r="AS89" s="331">
        <v>0.313</v>
      </c>
      <c r="AT89" s="331">
        <v>0.66300000000000003</v>
      </c>
      <c r="AU89" s="294"/>
      <c r="AV89" s="332">
        <v>88</v>
      </c>
      <c r="AW89" s="331">
        <v>0.193</v>
      </c>
      <c r="AX89" s="331">
        <v>0.28299999999999997</v>
      </c>
      <c r="AY89" s="331">
        <v>0.33</v>
      </c>
      <c r="AZ89" s="331">
        <v>0.61199999999999999</v>
      </c>
    </row>
    <row r="90" spans="1:52" ht="15.75" thickBot="1">
      <c r="A90" s="50" t="s">
        <v>1973</v>
      </c>
      <c r="B90" s="50" t="s">
        <v>1974</v>
      </c>
      <c r="C90" s="49">
        <v>24</v>
      </c>
      <c r="D90" s="49" t="s">
        <v>53</v>
      </c>
      <c r="E90" s="49" t="s">
        <v>34</v>
      </c>
      <c r="F90" s="49" t="s">
        <v>35</v>
      </c>
      <c r="G90" s="49">
        <v>52</v>
      </c>
      <c r="H90" s="49">
        <v>135</v>
      </c>
      <c r="I90" s="49">
        <v>117</v>
      </c>
      <c r="J90" s="292">
        <v>0.28199999999999997</v>
      </c>
      <c r="K90" s="292">
        <v>0.35799999999999998</v>
      </c>
      <c r="L90" s="292">
        <v>0.40200000000000002</v>
      </c>
      <c r="M90" s="292">
        <v>0.76</v>
      </c>
      <c r="N90" s="49">
        <v>24</v>
      </c>
      <c r="O90" s="49">
        <v>33</v>
      </c>
      <c r="P90" s="49">
        <v>5</v>
      </c>
      <c r="Q90" s="49">
        <v>0</v>
      </c>
      <c r="R90" s="49">
        <v>3</v>
      </c>
      <c r="S90" s="49">
        <v>12</v>
      </c>
      <c r="T90" s="49">
        <v>0</v>
      </c>
      <c r="U90" s="49">
        <v>1</v>
      </c>
      <c r="V90" s="49">
        <v>15</v>
      </c>
      <c r="W90" s="49">
        <v>30</v>
      </c>
      <c r="X90" s="49">
        <v>107</v>
      </c>
      <c r="Y90" s="49">
        <v>47</v>
      </c>
      <c r="Z90" s="49">
        <v>2</v>
      </c>
      <c r="AA90" s="49">
        <v>0</v>
      </c>
      <c r="AB90" s="49">
        <v>1</v>
      </c>
      <c r="AC90" s="49">
        <v>2</v>
      </c>
      <c r="AD90" s="49">
        <v>0</v>
      </c>
      <c r="AE90" s="293" t="s">
        <v>1975</v>
      </c>
      <c r="AF90" s="294"/>
      <c r="AG90" s="49">
        <v>0</v>
      </c>
      <c r="AH90" s="49">
        <v>0</v>
      </c>
      <c r="AI90" s="49">
        <v>0</v>
      </c>
      <c r="AJ90" s="49">
        <v>0</v>
      </c>
      <c r="AK90" s="49">
        <v>0</v>
      </c>
      <c r="AL90" s="49">
        <v>8</v>
      </c>
      <c r="AM90" s="49">
        <v>28</v>
      </c>
      <c r="AN90" s="49">
        <v>1</v>
      </c>
      <c r="AO90" s="294"/>
      <c r="AP90" s="330">
        <v>9</v>
      </c>
      <c r="AQ90" s="331">
        <v>0.222</v>
      </c>
      <c r="AR90" s="331">
        <v>0.46200000000000002</v>
      </c>
      <c r="AS90" s="331">
        <v>0.33300000000000002</v>
      </c>
      <c r="AT90" s="331">
        <v>0.79500000000000004</v>
      </c>
      <c r="AU90" s="294"/>
      <c r="AV90" s="332">
        <v>108</v>
      </c>
      <c r="AW90" s="331">
        <v>0.28699999999999998</v>
      </c>
      <c r="AX90" s="331">
        <v>0.34699999999999998</v>
      </c>
      <c r="AY90" s="331">
        <v>0.40699999999999997</v>
      </c>
      <c r="AZ90" s="331">
        <v>0.755</v>
      </c>
    </row>
    <row r="91" spans="1:52" ht="15.75" thickBot="1">
      <c r="A91" s="50" t="s">
        <v>1976</v>
      </c>
      <c r="B91" s="50" t="s">
        <v>1977</v>
      </c>
      <c r="C91" s="49">
        <v>24</v>
      </c>
      <c r="D91" s="49" t="s">
        <v>67</v>
      </c>
      <c r="E91" s="49" t="s">
        <v>43</v>
      </c>
      <c r="F91" s="49" t="s">
        <v>10</v>
      </c>
      <c r="G91" s="49">
        <v>34</v>
      </c>
      <c r="H91" s="49">
        <v>127</v>
      </c>
      <c r="I91" s="49">
        <v>117</v>
      </c>
      <c r="J91" s="292">
        <v>0.28199999999999997</v>
      </c>
      <c r="K91" s="292">
        <v>0.33900000000000002</v>
      </c>
      <c r="L91" s="292">
        <v>0.40200000000000002</v>
      </c>
      <c r="M91" s="292">
        <v>0.74</v>
      </c>
      <c r="N91" s="49">
        <v>15</v>
      </c>
      <c r="O91" s="49">
        <v>33</v>
      </c>
      <c r="P91" s="49">
        <v>3</v>
      </c>
      <c r="Q91" s="49">
        <v>1</v>
      </c>
      <c r="R91" s="49">
        <v>3</v>
      </c>
      <c r="S91" s="49">
        <v>16</v>
      </c>
      <c r="T91" s="49">
        <v>0</v>
      </c>
      <c r="U91" s="49">
        <v>0</v>
      </c>
      <c r="V91" s="49">
        <v>8</v>
      </c>
      <c r="W91" s="49">
        <v>29</v>
      </c>
      <c r="X91" s="49">
        <v>97</v>
      </c>
      <c r="Y91" s="49">
        <v>47</v>
      </c>
      <c r="Z91" s="49">
        <v>3</v>
      </c>
      <c r="AA91" s="49">
        <v>2</v>
      </c>
      <c r="AB91" s="49">
        <v>0</v>
      </c>
      <c r="AC91" s="49">
        <v>0</v>
      </c>
      <c r="AD91" s="49">
        <v>0</v>
      </c>
      <c r="AE91" s="293" t="s">
        <v>1978</v>
      </c>
      <c r="AF91" s="294"/>
      <c r="AG91" s="49">
        <v>0</v>
      </c>
      <c r="AH91" s="49">
        <v>0</v>
      </c>
      <c r="AI91" s="49">
        <v>0</v>
      </c>
      <c r="AJ91" s="49">
        <v>1</v>
      </c>
      <c r="AK91" s="49">
        <v>0</v>
      </c>
      <c r="AL91" s="49">
        <v>30</v>
      </c>
      <c r="AM91" s="49">
        <v>1</v>
      </c>
      <c r="AN91" s="49">
        <v>3</v>
      </c>
      <c r="AO91" s="294"/>
      <c r="AP91" s="330">
        <v>36</v>
      </c>
      <c r="AQ91" s="331">
        <v>0.33300000000000002</v>
      </c>
      <c r="AR91" s="331">
        <v>0.36799999999999999</v>
      </c>
      <c r="AS91" s="331">
        <v>0.44400000000000001</v>
      </c>
      <c r="AT91" s="331">
        <v>0.81299999999999994</v>
      </c>
      <c r="AU91" s="294"/>
      <c r="AV91" s="332">
        <v>81</v>
      </c>
      <c r="AW91" s="331">
        <v>0.25900000000000001</v>
      </c>
      <c r="AX91" s="331">
        <v>0.32600000000000001</v>
      </c>
      <c r="AY91" s="331">
        <v>0.38300000000000001</v>
      </c>
      <c r="AZ91" s="331">
        <v>0.70899999999999996</v>
      </c>
    </row>
    <row r="92" spans="1:52" ht="15.75" thickBot="1">
      <c r="A92" s="50" t="s">
        <v>1979</v>
      </c>
      <c r="B92" s="50" t="s">
        <v>1980</v>
      </c>
      <c r="C92" s="49">
        <v>26</v>
      </c>
      <c r="D92" s="49" t="s">
        <v>51</v>
      </c>
      <c r="E92" s="49" t="s">
        <v>43</v>
      </c>
      <c r="F92" s="49" t="s">
        <v>10</v>
      </c>
      <c r="G92" s="49">
        <v>62</v>
      </c>
      <c r="H92" s="49">
        <v>124</v>
      </c>
      <c r="I92" s="49">
        <v>114</v>
      </c>
      <c r="J92" s="292">
        <v>0.246</v>
      </c>
      <c r="K92" s="292">
        <v>0.30599999999999999</v>
      </c>
      <c r="L92" s="292">
        <v>0.43</v>
      </c>
      <c r="M92" s="292">
        <v>0.73599999999999999</v>
      </c>
      <c r="N92" s="49">
        <v>18</v>
      </c>
      <c r="O92" s="49">
        <v>28</v>
      </c>
      <c r="P92" s="49">
        <v>9</v>
      </c>
      <c r="Q92" s="49">
        <v>0</v>
      </c>
      <c r="R92" s="49">
        <v>4</v>
      </c>
      <c r="S92" s="49">
        <v>18</v>
      </c>
      <c r="T92" s="49">
        <v>0</v>
      </c>
      <c r="U92" s="49">
        <v>0</v>
      </c>
      <c r="V92" s="49">
        <v>7</v>
      </c>
      <c r="W92" s="49">
        <v>31</v>
      </c>
      <c r="X92" s="49">
        <v>92</v>
      </c>
      <c r="Y92" s="49">
        <v>49</v>
      </c>
      <c r="Z92" s="49">
        <v>4</v>
      </c>
      <c r="AA92" s="49">
        <v>3</v>
      </c>
      <c r="AB92" s="49">
        <v>0</v>
      </c>
      <c r="AC92" s="49">
        <v>0</v>
      </c>
      <c r="AD92" s="49">
        <v>0</v>
      </c>
      <c r="AE92" s="293" t="s">
        <v>892</v>
      </c>
      <c r="AF92" s="294"/>
      <c r="AG92" s="49">
        <v>0</v>
      </c>
      <c r="AH92" s="49">
        <v>31</v>
      </c>
      <c r="AI92" s="49">
        <v>0</v>
      </c>
      <c r="AJ92" s="49">
        <v>0</v>
      </c>
      <c r="AK92" s="49">
        <v>0</v>
      </c>
      <c r="AL92" s="49">
        <v>0</v>
      </c>
      <c r="AM92" s="49">
        <v>0</v>
      </c>
      <c r="AN92" s="49">
        <v>0</v>
      </c>
      <c r="AO92" s="294"/>
      <c r="AP92" s="330">
        <v>31</v>
      </c>
      <c r="AQ92" s="331">
        <v>0.25800000000000001</v>
      </c>
      <c r="AR92" s="331">
        <v>0.28100000000000003</v>
      </c>
      <c r="AS92" s="331">
        <v>0.51600000000000001</v>
      </c>
      <c r="AT92" s="331">
        <v>0.79700000000000004</v>
      </c>
      <c r="AU92" s="294"/>
      <c r="AV92" s="332">
        <v>83</v>
      </c>
      <c r="AW92" s="331">
        <v>0.24099999999999999</v>
      </c>
      <c r="AX92" s="331">
        <v>0.315</v>
      </c>
      <c r="AY92" s="331">
        <v>0.39800000000000002</v>
      </c>
      <c r="AZ92" s="331">
        <v>0.71299999999999997</v>
      </c>
    </row>
    <row r="93" spans="1:52" ht="15.75" thickBot="1">
      <c r="A93" s="50" t="s">
        <v>1981</v>
      </c>
      <c r="B93" s="50" t="s">
        <v>1982</v>
      </c>
      <c r="C93" s="49">
        <v>26</v>
      </c>
      <c r="D93" s="49" t="s">
        <v>42</v>
      </c>
      <c r="E93" s="49" t="s">
        <v>43</v>
      </c>
      <c r="F93" s="49" t="s">
        <v>10</v>
      </c>
      <c r="G93" s="49">
        <v>68</v>
      </c>
      <c r="H93" s="49">
        <v>130</v>
      </c>
      <c r="I93" s="49">
        <v>113</v>
      </c>
      <c r="J93" s="292">
        <v>0.23</v>
      </c>
      <c r="K93" s="292">
        <v>0.32600000000000001</v>
      </c>
      <c r="L93" s="292">
        <v>0.30099999999999999</v>
      </c>
      <c r="M93" s="292">
        <v>0.626</v>
      </c>
      <c r="N93" s="49">
        <v>12</v>
      </c>
      <c r="O93" s="49">
        <v>26</v>
      </c>
      <c r="P93" s="49">
        <v>1</v>
      </c>
      <c r="Q93" s="49">
        <v>2</v>
      </c>
      <c r="R93" s="49">
        <v>1</v>
      </c>
      <c r="S93" s="49">
        <v>5</v>
      </c>
      <c r="T93" s="49">
        <v>0</v>
      </c>
      <c r="U93" s="49">
        <v>1</v>
      </c>
      <c r="V93" s="49">
        <v>14</v>
      </c>
      <c r="W93" s="49">
        <v>37</v>
      </c>
      <c r="X93" s="49">
        <v>69</v>
      </c>
      <c r="Y93" s="49">
        <v>34</v>
      </c>
      <c r="Z93" s="49">
        <v>2</v>
      </c>
      <c r="AA93" s="49">
        <v>2</v>
      </c>
      <c r="AB93" s="49">
        <v>1</v>
      </c>
      <c r="AC93" s="49">
        <v>0</v>
      </c>
      <c r="AD93" s="49">
        <v>1</v>
      </c>
      <c r="AE93" s="293" t="s">
        <v>1983</v>
      </c>
      <c r="AF93" s="294"/>
      <c r="AG93" s="49">
        <v>0</v>
      </c>
      <c r="AH93" s="49">
        <v>3</v>
      </c>
      <c r="AI93" s="49">
        <v>8</v>
      </c>
      <c r="AJ93" s="49">
        <v>23</v>
      </c>
      <c r="AK93" s="49">
        <v>10</v>
      </c>
      <c r="AL93" s="49">
        <v>7</v>
      </c>
      <c r="AM93" s="49">
        <v>0</v>
      </c>
      <c r="AN93" s="49">
        <v>1</v>
      </c>
      <c r="AO93" s="294"/>
      <c r="AP93" s="330">
        <v>30</v>
      </c>
      <c r="AQ93" s="331">
        <v>0.23300000000000001</v>
      </c>
      <c r="AR93" s="331">
        <v>0.28100000000000003</v>
      </c>
      <c r="AS93" s="331">
        <v>0.33300000000000002</v>
      </c>
      <c r="AT93" s="331">
        <v>0.61499999999999999</v>
      </c>
      <c r="AU93" s="294"/>
      <c r="AV93" s="332">
        <v>83</v>
      </c>
      <c r="AW93" s="331">
        <v>0.22900000000000001</v>
      </c>
      <c r="AX93" s="331">
        <v>0.34</v>
      </c>
      <c r="AY93" s="331">
        <v>0.28899999999999998</v>
      </c>
      <c r="AZ93" s="331">
        <v>0.629</v>
      </c>
    </row>
    <row r="94" spans="1:52" ht="15.75" thickBot="1">
      <c r="A94" s="50" t="s">
        <v>1984</v>
      </c>
      <c r="B94" s="50" t="s">
        <v>1985</v>
      </c>
      <c r="C94" s="49">
        <v>27</v>
      </c>
      <c r="D94" s="49" t="s">
        <v>62</v>
      </c>
      <c r="E94" s="49" t="s">
        <v>34</v>
      </c>
      <c r="F94" s="49" t="s">
        <v>10</v>
      </c>
      <c r="G94" s="49">
        <v>41</v>
      </c>
      <c r="H94" s="49">
        <v>124</v>
      </c>
      <c r="I94" s="49">
        <v>113</v>
      </c>
      <c r="J94" s="292">
        <v>0.23</v>
      </c>
      <c r="K94" s="292">
        <v>0.29299999999999998</v>
      </c>
      <c r="L94" s="292">
        <v>0.28299999999999997</v>
      </c>
      <c r="M94" s="292">
        <v>0.57599999999999996</v>
      </c>
      <c r="N94" s="49">
        <v>17</v>
      </c>
      <c r="O94" s="49">
        <v>26</v>
      </c>
      <c r="P94" s="49">
        <v>6</v>
      </c>
      <c r="Q94" s="49">
        <v>0</v>
      </c>
      <c r="R94" s="49">
        <v>0</v>
      </c>
      <c r="S94" s="49">
        <v>5</v>
      </c>
      <c r="T94" s="49">
        <v>0</v>
      </c>
      <c r="U94" s="49">
        <v>0</v>
      </c>
      <c r="V94" s="49">
        <v>8</v>
      </c>
      <c r="W94" s="49">
        <v>15</v>
      </c>
      <c r="X94" s="49">
        <v>57</v>
      </c>
      <c r="Y94" s="49">
        <v>32</v>
      </c>
      <c r="Z94" s="49">
        <v>6</v>
      </c>
      <c r="AA94" s="49">
        <v>2</v>
      </c>
      <c r="AB94" s="49">
        <v>1</v>
      </c>
      <c r="AC94" s="49">
        <v>0</v>
      </c>
      <c r="AD94" s="49">
        <v>0</v>
      </c>
      <c r="AE94" s="293" t="s">
        <v>1986</v>
      </c>
      <c r="AF94" s="294"/>
      <c r="AG94" s="49">
        <v>0</v>
      </c>
      <c r="AH94" s="49">
        <v>0</v>
      </c>
      <c r="AI94" s="49">
        <v>4</v>
      </c>
      <c r="AJ94" s="49">
        <v>6</v>
      </c>
      <c r="AK94" s="49">
        <v>36</v>
      </c>
      <c r="AL94" s="49">
        <v>0</v>
      </c>
      <c r="AM94" s="49">
        <v>0</v>
      </c>
      <c r="AN94" s="49">
        <v>0</v>
      </c>
      <c r="AO94" s="294"/>
      <c r="AP94" s="330">
        <v>30</v>
      </c>
      <c r="AQ94" s="331">
        <v>0.26700000000000002</v>
      </c>
      <c r="AR94" s="331">
        <v>0.28999999999999998</v>
      </c>
      <c r="AS94" s="331">
        <v>0.33300000000000002</v>
      </c>
      <c r="AT94" s="331">
        <v>0.624</v>
      </c>
      <c r="AU94" s="294"/>
      <c r="AV94" s="332">
        <v>83</v>
      </c>
      <c r="AW94" s="331">
        <v>0.217</v>
      </c>
      <c r="AX94" s="331">
        <v>0.29299999999999998</v>
      </c>
      <c r="AY94" s="331">
        <v>0.26500000000000001</v>
      </c>
      <c r="AZ94" s="331">
        <v>0.55900000000000005</v>
      </c>
    </row>
    <row r="95" spans="1:52" ht="15.75" thickBot="1">
      <c r="A95" s="50" t="s">
        <v>1987</v>
      </c>
      <c r="B95" s="50" t="s">
        <v>1988</v>
      </c>
      <c r="C95" s="49">
        <v>29</v>
      </c>
      <c r="D95" s="49" t="s">
        <v>53</v>
      </c>
      <c r="E95" s="49" t="s">
        <v>54</v>
      </c>
      <c r="F95" s="49" t="s">
        <v>10</v>
      </c>
      <c r="G95" s="49">
        <v>41</v>
      </c>
      <c r="H95" s="49">
        <v>126</v>
      </c>
      <c r="I95" s="49">
        <v>112</v>
      </c>
      <c r="J95" s="292">
        <v>0.188</v>
      </c>
      <c r="K95" s="292">
        <v>0.27200000000000002</v>
      </c>
      <c r="L95" s="292">
        <v>0.313</v>
      </c>
      <c r="M95" s="292">
        <v>0.58499999999999996</v>
      </c>
      <c r="N95" s="49">
        <v>10</v>
      </c>
      <c r="O95" s="49">
        <v>21</v>
      </c>
      <c r="P95" s="49">
        <v>8</v>
      </c>
      <c r="Q95" s="49">
        <v>0</v>
      </c>
      <c r="R95" s="49">
        <v>2</v>
      </c>
      <c r="S95" s="49">
        <v>9</v>
      </c>
      <c r="T95" s="49">
        <v>0</v>
      </c>
      <c r="U95" s="49">
        <v>0</v>
      </c>
      <c r="V95" s="49">
        <v>12</v>
      </c>
      <c r="W95" s="49">
        <v>36</v>
      </c>
      <c r="X95" s="49">
        <v>50</v>
      </c>
      <c r="Y95" s="49">
        <v>35</v>
      </c>
      <c r="Z95" s="49">
        <v>3</v>
      </c>
      <c r="AA95" s="49">
        <v>1</v>
      </c>
      <c r="AB95" s="49">
        <v>1</v>
      </c>
      <c r="AC95" s="49">
        <v>0</v>
      </c>
      <c r="AD95" s="49">
        <v>0</v>
      </c>
      <c r="AE95" s="293" t="s">
        <v>884</v>
      </c>
      <c r="AF95" s="294"/>
      <c r="AG95" s="49">
        <v>40</v>
      </c>
      <c r="AH95" s="49">
        <v>0</v>
      </c>
      <c r="AI95" s="49">
        <v>0</v>
      </c>
      <c r="AJ95" s="49">
        <v>0</v>
      </c>
      <c r="AK95" s="49">
        <v>0</v>
      </c>
      <c r="AL95" s="49">
        <v>0</v>
      </c>
      <c r="AM95" s="49">
        <v>0</v>
      </c>
      <c r="AN95" s="49">
        <v>0</v>
      </c>
      <c r="AO95" s="294"/>
      <c r="AP95" s="330">
        <v>60</v>
      </c>
      <c r="AQ95" s="331">
        <v>0.217</v>
      </c>
      <c r="AR95" s="331">
        <v>0.29899999999999999</v>
      </c>
      <c r="AS95" s="331">
        <v>0.4</v>
      </c>
      <c r="AT95" s="331">
        <v>0.69899999999999995</v>
      </c>
      <c r="AU95" s="294"/>
      <c r="AV95" s="332">
        <v>52</v>
      </c>
      <c r="AW95" s="331">
        <v>0.154</v>
      </c>
      <c r="AX95" s="331">
        <v>0.24099999999999999</v>
      </c>
      <c r="AY95" s="331">
        <v>0.21199999999999999</v>
      </c>
      <c r="AZ95" s="331">
        <v>0.45300000000000001</v>
      </c>
    </row>
    <row r="96" spans="1:52" ht="15.75" thickBot="1">
      <c r="A96" s="50" t="s">
        <v>1989</v>
      </c>
      <c r="B96" s="50" t="s">
        <v>1990</v>
      </c>
      <c r="C96" s="49">
        <v>25</v>
      </c>
      <c r="D96" s="49" t="s">
        <v>84</v>
      </c>
      <c r="E96" s="49" t="s">
        <v>34</v>
      </c>
      <c r="F96" s="49" t="s">
        <v>10</v>
      </c>
      <c r="G96" s="49">
        <v>60</v>
      </c>
      <c r="H96" s="49">
        <v>115</v>
      </c>
      <c r="I96" s="49">
        <v>110</v>
      </c>
      <c r="J96" s="292">
        <v>0.255</v>
      </c>
      <c r="K96" s="292">
        <v>0.27200000000000002</v>
      </c>
      <c r="L96" s="292">
        <v>0.41799999999999998</v>
      </c>
      <c r="M96" s="292">
        <v>0.69</v>
      </c>
      <c r="N96" s="49">
        <v>18</v>
      </c>
      <c r="O96" s="49">
        <v>28</v>
      </c>
      <c r="P96" s="49">
        <v>6</v>
      </c>
      <c r="Q96" s="49">
        <v>0</v>
      </c>
      <c r="R96" s="49">
        <v>4</v>
      </c>
      <c r="S96" s="49">
        <v>11</v>
      </c>
      <c r="T96" s="49">
        <v>1</v>
      </c>
      <c r="U96" s="49">
        <v>2</v>
      </c>
      <c r="V96" s="49">
        <v>3</v>
      </c>
      <c r="W96" s="49">
        <v>37</v>
      </c>
      <c r="X96" s="49">
        <v>77</v>
      </c>
      <c r="Y96" s="49">
        <v>46</v>
      </c>
      <c r="Z96" s="49">
        <v>1</v>
      </c>
      <c r="AA96" s="49">
        <v>0</v>
      </c>
      <c r="AB96" s="49">
        <v>1</v>
      </c>
      <c r="AC96" s="49">
        <v>1</v>
      </c>
      <c r="AD96" s="49">
        <v>0</v>
      </c>
      <c r="AE96" s="293" t="s">
        <v>1991</v>
      </c>
      <c r="AF96" s="294"/>
      <c r="AG96" s="49">
        <v>0</v>
      </c>
      <c r="AH96" s="49">
        <v>0</v>
      </c>
      <c r="AI96" s="49">
        <v>36</v>
      </c>
      <c r="AJ96" s="49">
        <v>8</v>
      </c>
      <c r="AK96" s="49">
        <v>11</v>
      </c>
      <c r="AL96" s="49">
        <v>1</v>
      </c>
      <c r="AM96" s="49">
        <v>0</v>
      </c>
      <c r="AN96" s="49">
        <v>0</v>
      </c>
      <c r="AO96" s="294"/>
      <c r="AP96" s="330">
        <v>36</v>
      </c>
      <c r="AQ96" s="338">
        <v>0.222</v>
      </c>
      <c r="AR96" s="338">
        <v>0.26300000000000001</v>
      </c>
      <c r="AS96" s="338">
        <v>0.33300000000000002</v>
      </c>
      <c r="AT96" s="338">
        <v>0.59599999999999997</v>
      </c>
      <c r="AU96" s="294"/>
      <c r="AV96" s="332">
        <v>74</v>
      </c>
      <c r="AW96" s="331">
        <v>0.27</v>
      </c>
      <c r="AX96" s="331">
        <v>0.27600000000000002</v>
      </c>
      <c r="AY96" s="331">
        <v>0.45900000000000002</v>
      </c>
      <c r="AZ96" s="331">
        <v>0.73599999999999999</v>
      </c>
    </row>
    <row r="97" spans="1:52" ht="15.75" thickBot="1">
      <c r="A97" s="50" t="s">
        <v>158</v>
      </c>
      <c r="B97" s="50" t="s">
        <v>1992</v>
      </c>
      <c r="C97" s="49">
        <v>32</v>
      </c>
      <c r="D97" s="49" t="s">
        <v>38</v>
      </c>
      <c r="E97" s="49" t="s">
        <v>34</v>
      </c>
      <c r="F97" s="49" t="s">
        <v>37</v>
      </c>
      <c r="G97" s="49">
        <v>47</v>
      </c>
      <c r="H97" s="49">
        <v>125</v>
      </c>
      <c r="I97" s="49">
        <v>110</v>
      </c>
      <c r="J97" s="292">
        <v>0.26400000000000001</v>
      </c>
      <c r="K97" s="292">
        <v>0.33600000000000002</v>
      </c>
      <c r="L97" s="292">
        <v>0.41799999999999998</v>
      </c>
      <c r="M97" s="292">
        <v>0.754</v>
      </c>
      <c r="N97" s="49">
        <v>24</v>
      </c>
      <c r="O97" s="49">
        <v>29</v>
      </c>
      <c r="P97" s="49">
        <v>5</v>
      </c>
      <c r="Q97" s="49">
        <v>0</v>
      </c>
      <c r="R97" s="49">
        <v>4</v>
      </c>
      <c r="S97" s="49">
        <v>16</v>
      </c>
      <c r="T97" s="49">
        <v>12</v>
      </c>
      <c r="U97" s="49">
        <v>3</v>
      </c>
      <c r="V97" s="49">
        <v>5</v>
      </c>
      <c r="W97" s="49">
        <v>31</v>
      </c>
      <c r="X97" s="49">
        <v>104</v>
      </c>
      <c r="Y97" s="49">
        <v>46</v>
      </c>
      <c r="Z97" s="49">
        <v>0</v>
      </c>
      <c r="AA97" s="49">
        <v>7</v>
      </c>
      <c r="AB97" s="49">
        <v>3</v>
      </c>
      <c r="AC97" s="49">
        <v>0</v>
      </c>
      <c r="AD97" s="49">
        <v>0</v>
      </c>
      <c r="AE97" s="293" t="s">
        <v>1993</v>
      </c>
      <c r="AF97" s="294"/>
      <c r="AG97" s="49">
        <v>0</v>
      </c>
      <c r="AH97" s="49">
        <v>0</v>
      </c>
      <c r="AI97" s="49">
        <v>0</v>
      </c>
      <c r="AJ97" s="49">
        <v>0</v>
      </c>
      <c r="AK97" s="49">
        <v>0</v>
      </c>
      <c r="AL97" s="49">
        <v>22</v>
      </c>
      <c r="AM97" s="49">
        <v>15</v>
      </c>
      <c r="AN97" s="49">
        <v>2</v>
      </c>
      <c r="AO97" s="294"/>
      <c r="AP97" s="330">
        <v>35</v>
      </c>
      <c r="AQ97" s="331">
        <v>0.2</v>
      </c>
      <c r="AR97" s="331">
        <v>0.28199999999999997</v>
      </c>
      <c r="AS97" s="331">
        <v>0.314</v>
      </c>
      <c r="AT97" s="331">
        <v>0.59599999999999997</v>
      </c>
      <c r="AU97" s="294"/>
      <c r="AV97" s="332">
        <v>75</v>
      </c>
      <c r="AW97" s="331">
        <v>0.29299999999999998</v>
      </c>
      <c r="AX97" s="331">
        <v>0.36099999999999999</v>
      </c>
      <c r="AY97" s="331">
        <v>0.46700000000000003</v>
      </c>
      <c r="AZ97" s="331">
        <v>0.82799999999999996</v>
      </c>
    </row>
    <row r="98" spans="1:52" ht="15.75" thickBot="1">
      <c r="A98" s="50" t="s">
        <v>1994</v>
      </c>
      <c r="B98" s="50" t="s">
        <v>1995</v>
      </c>
      <c r="C98" s="49">
        <v>27</v>
      </c>
      <c r="D98" s="49" t="s">
        <v>58</v>
      </c>
      <c r="E98" s="49" t="s">
        <v>43</v>
      </c>
      <c r="F98" s="49" t="s">
        <v>10</v>
      </c>
      <c r="G98" s="49">
        <v>85</v>
      </c>
      <c r="H98" s="49">
        <v>122</v>
      </c>
      <c r="I98" s="49">
        <v>109</v>
      </c>
      <c r="J98" s="292">
        <v>0.27500000000000002</v>
      </c>
      <c r="K98" s="292">
        <v>0.33900000000000002</v>
      </c>
      <c r="L98" s="292">
        <v>0.46800000000000003</v>
      </c>
      <c r="M98" s="292">
        <v>0.80700000000000005</v>
      </c>
      <c r="N98" s="49">
        <v>19</v>
      </c>
      <c r="O98" s="49">
        <v>30</v>
      </c>
      <c r="P98" s="49">
        <v>4</v>
      </c>
      <c r="Q98" s="49">
        <v>1</v>
      </c>
      <c r="R98" s="49">
        <v>5</v>
      </c>
      <c r="S98" s="49">
        <v>20</v>
      </c>
      <c r="T98" s="49">
        <v>10</v>
      </c>
      <c r="U98" s="49">
        <v>0</v>
      </c>
      <c r="V98" s="49">
        <v>10</v>
      </c>
      <c r="W98" s="49">
        <v>37</v>
      </c>
      <c r="X98" s="49">
        <v>110</v>
      </c>
      <c r="Y98" s="49">
        <v>51</v>
      </c>
      <c r="Z98" s="49">
        <v>3</v>
      </c>
      <c r="AA98" s="49">
        <v>1</v>
      </c>
      <c r="AB98" s="49">
        <v>1</v>
      </c>
      <c r="AC98" s="49">
        <v>1</v>
      </c>
      <c r="AD98" s="49">
        <v>0</v>
      </c>
      <c r="AE98" s="293" t="s">
        <v>923</v>
      </c>
      <c r="AF98" s="294"/>
      <c r="AG98" s="49">
        <v>0</v>
      </c>
      <c r="AH98" s="49">
        <v>0</v>
      </c>
      <c r="AI98" s="49">
        <v>0</v>
      </c>
      <c r="AJ98" s="49">
        <v>0</v>
      </c>
      <c r="AK98" s="49">
        <v>0</v>
      </c>
      <c r="AL98" s="49">
        <v>27</v>
      </c>
      <c r="AM98" s="49">
        <v>11</v>
      </c>
      <c r="AN98" s="49">
        <v>7</v>
      </c>
      <c r="AO98" s="294"/>
      <c r="AP98" s="330">
        <v>28</v>
      </c>
      <c r="AQ98" s="331">
        <v>0.14299999999999999</v>
      </c>
      <c r="AR98" s="331">
        <v>0.29399999999999998</v>
      </c>
      <c r="AS98" s="331">
        <v>0.14299999999999999</v>
      </c>
      <c r="AT98" s="331">
        <v>0.437</v>
      </c>
      <c r="AU98" s="294"/>
      <c r="AV98" s="332">
        <v>81</v>
      </c>
      <c r="AW98" s="331">
        <v>0.32100000000000001</v>
      </c>
      <c r="AX98" s="331">
        <v>0.35599999999999998</v>
      </c>
      <c r="AY98" s="331">
        <v>0.57999999999999996</v>
      </c>
      <c r="AZ98" s="331">
        <v>0.93700000000000006</v>
      </c>
    </row>
    <row r="99" spans="1:52" ht="15.75" thickBot="1">
      <c r="A99" s="50" t="s">
        <v>1996</v>
      </c>
      <c r="B99" s="50" t="s">
        <v>1997</v>
      </c>
      <c r="C99" s="49">
        <v>24</v>
      </c>
      <c r="D99" s="49" t="s">
        <v>47</v>
      </c>
      <c r="E99" s="49" t="s">
        <v>43</v>
      </c>
      <c r="F99" s="49" t="s">
        <v>10</v>
      </c>
      <c r="G99" s="49">
        <v>29</v>
      </c>
      <c r="H99" s="49">
        <v>114</v>
      </c>
      <c r="I99" s="49">
        <v>107</v>
      </c>
      <c r="J99" s="292">
        <v>0.318</v>
      </c>
      <c r="K99" s="292">
        <v>0.36</v>
      </c>
      <c r="L99" s="292">
        <v>0.51400000000000001</v>
      </c>
      <c r="M99" s="292">
        <v>0.874</v>
      </c>
      <c r="N99" s="49">
        <v>12</v>
      </c>
      <c r="O99" s="49">
        <v>34</v>
      </c>
      <c r="P99" s="49">
        <v>6</v>
      </c>
      <c r="Q99" s="49">
        <v>0</v>
      </c>
      <c r="R99" s="49">
        <v>5</v>
      </c>
      <c r="S99" s="49">
        <v>14</v>
      </c>
      <c r="T99" s="49">
        <v>0</v>
      </c>
      <c r="U99" s="49">
        <v>0</v>
      </c>
      <c r="V99" s="49">
        <v>3</v>
      </c>
      <c r="W99" s="49">
        <v>33</v>
      </c>
      <c r="X99" s="49">
        <v>129</v>
      </c>
      <c r="Y99" s="49">
        <v>55</v>
      </c>
      <c r="Z99" s="49">
        <v>2</v>
      </c>
      <c r="AA99" s="49">
        <v>4</v>
      </c>
      <c r="AB99" s="49">
        <v>0</v>
      </c>
      <c r="AC99" s="49">
        <v>0</v>
      </c>
      <c r="AD99" s="49">
        <v>1</v>
      </c>
      <c r="AE99" s="293" t="s">
        <v>908</v>
      </c>
      <c r="AF99" s="294"/>
      <c r="AG99" s="49">
        <v>28</v>
      </c>
      <c r="AH99" s="49">
        <v>2</v>
      </c>
      <c r="AI99" s="49">
        <v>0</v>
      </c>
      <c r="AJ99" s="49">
        <v>0</v>
      </c>
      <c r="AK99" s="49">
        <v>0</v>
      </c>
      <c r="AL99" s="49">
        <v>0</v>
      </c>
      <c r="AM99" s="49">
        <v>0</v>
      </c>
      <c r="AN99" s="49">
        <v>0</v>
      </c>
      <c r="AO99" s="294"/>
      <c r="AP99" s="330">
        <v>35</v>
      </c>
      <c r="AQ99" s="331">
        <v>0.2</v>
      </c>
      <c r="AR99" s="331">
        <v>0.24299999999999999</v>
      </c>
      <c r="AS99" s="331">
        <v>0.25700000000000001</v>
      </c>
      <c r="AT99" s="331">
        <v>0.5</v>
      </c>
      <c r="AU99" s="294"/>
      <c r="AV99" s="332">
        <v>72</v>
      </c>
      <c r="AW99" s="331">
        <v>0.375</v>
      </c>
      <c r="AX99" s="331">
        <v>0.41599999999999998</v>
      </c>
      <c r="AY99" s="331">
        <v>0.63900000000000001</v>
      </c>
      <c r="AZ99" s="331">
        <v>1.054</v>
      </c>
    </row>
    <row r="100" spans="1:52" ht="15.75" thickBot="1">
      <c r="A100" s="50" t="s">
        <v>1998</v>
      </c>
      <c r="B100" s="50" t="s">
        <v>1999</v>
      </c>
      <c r="C100" s="49">
        <v>25</v>
      </c>
      <c r="D100" s="49" t="s">
        <v>73</v>
      </c>
      <c r="E100" s="49" t="s">
        <v>34</v>
      </c>
      <c r="F100" s="49" t="s">
        <v>35</v>
      </c>
      <c r="G100" s="49">
        <v>48</v>
      </c>
      <c r="H100" s="49">
        <v>121</v>
      </c>
      <c r="I100" s="49">
        <v>107</v>
      </c>
      <c r="J100" s="292">
        <v>0.224</v>
      </c>
      <c r="K100" s="292">
        <v>0.314</v>
      </c>
      <c r="L100" s="292">
        <v>0.439</v>
      </c>
      <c r="M100" s="292">
        <v>0.753</v>
      </c>
      <c r="N100" s="49">
        <v>11</v>
      </c>
      <c r="O100" s="49">
        <v>24</v>
      </c>
      <c r="P100" s="49">
        <v>5</v>
      </c>
      <c r="Q100" s="49">
        <v>0</v>
      </c>
      <c r="R100" s="49">
        <v>6</v>
      </c>
      <c r="S100" s="49">
        <v>13</v>
      </c>
      <c r="T100" s="49">
        <v>0</v>
      </c>
      <c r="U100" s="49">
        <v>2</v>
      </c>
      <c r="V100" s="49">
        <v>14</v>
      </c>
      <c r="W100" s="49">
        <v>42</v>
      </c>
      <c r="X100" s="49">
        <v>93</v>
      </c>
      <c r="Y100" s="49">
        <v>47</v>
      </c>
      <c r="Z100" s="49">
        <v>2</v>
      </c>
      <c r="AA100" s="49">
        <v>0</v>
      </c>
      <c r="AB100" s="49">
        <v>0</v>
      </c>
      <c r="AC100" s="49">
        <v>0</v>
      </c>
      <c r="AD100" s="49">
        <v>0</v>
      </c>
      <c r="AE100" s="293" t="s">
        <v>2000</v>
      </c>
      <c r="AF100" s="294"/>
      <c r="AG100" s="49">
        <v>0</v>
      </c>
      <c r="AH100" s="49">
        <v>0</v>
      </c>
      <c r="AI100" s="49">
        <v>7</v>
      </c>
      <c r="AJ100" s="49">
        <v>20</v>
      </c>
      <c r="AK100" s="49">
        <v>6</v>
      </c>
      <c r="AL100" s="49">
        <v>15</v>
      </c>
      <c r="AM100" s="49">
        <v>5</v>
      </c>
      <c r="AN100" s="49">
        <v>0</v>
      </c>
      <c r="AO100" s="294"/>
      <c r="AP100" s="330">
        <v>18</v>
      </c>
      <c r="AQ100" s="331">
        <v>0.33300000000000002</v>
      </c>
      <c r="AR100" s="331">
        <v>0.4</v>
      </c>
      <c r="AS100" s="331">
        <v>0.55600000000000005</v>
      </c>
      <c r="AT100" s="331">
        <v>0.95599999999999996</v>
      </c>
      <c r="AU100" s="294"/>
      <c r="AV100" s="332">
        <v>89</v>
      </c>
      <c r="AW100" s="331">
        <v>0.20200000000000001</v>
      </c>
      <c r="AX100" s="331">
        <v>0.29699999999999999</v>
      </c>
      <c r="AY100" s="331">
        <v>0.41599999999999998</v>
      </c>
      <c r="AZ100" s="331">
        <v>0.71299999999999997</v>
      </c>
    </row>
    <row r="101" spans="1:52" ht="15.75" thickBot="1">
      <c r="A101" s="50" t="s">
        <v>2001</v>
      </c>
      <c r="B101" s="50" t="s">
        <v>2002</v>
      </c>
      <c r="C101" s="49">
        <v>28</v>
      </c>
      <c r="D101" s="49" t="s">
        <v>55</v>
      </c>
      <c r="E101" s="49" t="s">
        <v>34</v>
      </c>
      <c r="F101" s="49" t="s">
        <v>10</v>
      </c>
      <c r="G101" s="49">
        <v>37</v>
      </c>
      <c r="H101" s="49">
        <v>118</v>
      </c>
      <c r="I101" s="49">
        <v>107</v>
      </c>
      <c r="J101" s="292">
        <v>0.224</v>
      </c>
      <c r="K101" s="292">
        <v>0.29699999999999999</v>
      </c>
      <c r="L101" s="292">
        <v>0.26200000000000001</v>
      </c>
      <c r="M101" s="292">
        <v>0.55800000000000005</v>
      </c>
      <c r="N101" s="49">
        <v>10</v>
      </c>
      <c r="O101" s="49">
        <v>24</v>
      </c>
      <c r="P101" s="49">
        <v>2</v>
      </c>
      <c r="Q101" s="49">
        <v>1</v>
      </c>
      <c r="R101" s="49">
        <v>0</v>
      </c>
      <c r="S101" s="49">
        <v>9</v>
      </c>
      <c r="T101" s="49">
        <v>1</v>
      </c>
      <c r="U101" s="49">
        <v>0</v>
      </c>
      <c r="V101" s="49">
        <v>9</v>
      </c>
      <c r="W101" s="49">
        <v>31</v>
      </c>
      <c r="X101" s="49">
        <v>49</v>
      </c>
      <c r="Y101" s="49">
        <v>28</v>
      </c>
      <c r="Z101" s="49">
        <v>1</v>
      </c>
      <c r="AA101" s="49">
        <v>2</v>
      </c>
      <c r="AB101" s="49">
        <v>0</v>
      </c>
      <c r="AC101" s="49">
        <v>0</v>
      </c>
      <c r="AD101" s="49">
        <v>0</v>
      </c>
      <c r="AE101" s="293" t="s">
        <v>2003</v>
      </c>
      <c r="AF101" s="294"/>
      <c r="AG101" s="49">
        <v>0</v>
      </c>
      <c r="AH101" s="49">
        <v>5</v>
      </c>
      <c r="AI101" s="49">
        <v>16</v>
      </c>
      <c r="AJ101" s="49">
        <v>20</v>
      </c>
      <c r="AK101" s="49">
        <v>0</v>
      </c>
      <c r="AL101" s="49">
        <v>0</v>
      </c>
      <c r="AM101" s="49">
        <v>0</v>
      </c>
      <c r="AN101" s="49">
        <v>0</v>
      </c>
      <c r="AO101" s="294"/>
      <c r="AP101" s="330">
        <v>27</v>
      </c>
      <c r="AQ101" s="331">
        <v>0.222</v>
      </c>
      <c r="AR101" s="331">
        <v>0.25</v>
      </c>
      <c r="AS101" s="331">
        <v>0.37</v>
      </c>
      <c r="AT101" s="331">
        <v>0.62</v>
      </c>
      <c r="AU101" s="294"/>
      <c r="AV101" s="332">
        <v>80</v>
      </c>
      <c r="AW101" s="331">
        <v>0.22500000000000001</v>
      </c>
      <c r="AX101" s="331">
        <v>0.311</v>
      </c>
      <c r="AY101" s="331">
        <v>0.22500000000000001</v>
      </c>
      <c r="AZ101" s="331">
        <v>0.53600000000000003</v>
      </c>
    </row>
    <row r="102" spans="1:52" ht="15.75" thickBot="1">
      <c r="A102" s="50" t="s">
        <v>2004</v>
      </c>
      <c r="B102" s="50" t="s">
        <v>2005</v>
      </c>
      <c r="C102" s="49">
        <v>25</v>
      </c>
      <c r="D102" s="49" t="s">
        <v>100</v>
      </c>
      <c r="E102" s="49" t="s">
        <v>43</v>
      </c>
      <c r="F102" s="49" t="s">
        <v>37</v>
      </c>
      <c r="G102" s="49">
        <v>70</v>
      </c>
      <c r="H102" s="49">
        <v>108</v>
      </c>
      <c r="I102" s="49">
        <v>105</v>
      </c>
      <c r="J102" s="292">
        <v>0.17100000000000001</v>
      </c>
      <c r="K102" s="292">
        <v>0.187</v>
      </c>
      <c r="L102" s="292">
        <v>0.248</v>
      </c>
      <c r="M102" s="292">
        <v>0.435</v>
      </c>
      <c r="N102" s="49">
        <v>13</v>
      </c>
      <c r="O102" s="49">
        <v>18</v>
      </c>
      <c r="P102" s="49">
        <v>3</v>
      </c>
      <c r="Q102" s="49">
        <v>1</v>
      </c>
      <c r="R102" s="49">
        <v>1</v>
      </c>
      <c r="S102" s="49">
        <v>7</v>
      </c>
      <c r="T102" s="49">
        <v>2</v>
      </c>
      <c r="U102" s="49">
        <v>0</v>
      </c>
      <c r="V102" s="49">
        <v>2</v>
      </c>
      <c r="W102" s="49">
        <v>38</v>
      </c>
      <c r="X102" s="49">
        <v>13</v>
      </c>
      <c r="Y102" s="49">
        <v>26</v>
      </c>
      <c r="Z102" s="49">
        <v>2</v>
      </c>
      <c r="AA102" s="49">
        <v>0</v>
      </c>
      <c r="AB102" s="49">
        <v>1</v>
      </c>
      <c r="AC102" s="49">
        <v>0</v>
      </c>
      <c r="AD102" s="49">
        <v>0</v>
      </c>
      <c r="AE102" s="293" t="s">
        <v>2006</v>
      </c>
      <c r="AF102" s="294"/>
      <c r="AG102" s="49">
        <v>0</v>
      </c>
      <c r="AH102" s="49">
        <v>0</v>
      </c>
      <c r="AI102" s="49">
        <v>10</v>
      </c>
      <c r="AJ102" s="49">
        <v>4</v>
      </c>
      <c r="AK102" s="49">
        <v>6</v>
      </c>
      <c r="AL102" s="49">
        <v>3</v>
      </c>
      <c r="AM102" s="49">
        <v>7</v>
      </c>
      <c r="AN102" s="49">
        <v>7</v>
      </c>
      <c r="AO102" s="294"/>
      <c r="AP102" s="330">
        <v>38</v>
      </c>
      <c r="AQ102" s="331">
        <v>7.9000000000000001E-2</v>
      </c>
      <c r="AR102" s="331">
        <v>7.9000000000000001E-2</v>
      </c>
      <c r="AS102" s="331">
        <v>0.105</v>
      </c>
      <c r="AT102" s="331">
        <v>0.184</v>
      </c>
      <c r="AU102" s="294"/>
      <c r="AV102" s="332">
        <v>67</v>
      </c>
      <c r="AW102" s="331">
        <v>0.224</v>
      </c>
      <c r="AX102" s="331">
        <v>0.246</v>
      </c>
      <c r="AY102" s="331">
        <v>0.32800000000000001</v>
      </c>
      <c r="AZ102" s="331">
        <v>0.57499999999999996</v>
      </c>
    </row>
    <row r="103" spans="1:52" ht="15.75" thickBot="1">
      <c r="A103" s="50" t="s">
        <v>2007</v>
      </c>
      <c r="B103" s="50" t="s">
        <v>2008</v>
      </c>
      <c r="C103" s="49">
        <v>24</v>
      </c>
      <c r="D103" s="49" t="s">
        <v>59</v>
      </c>
      <c r="E103" s="49" t="s">
        <v>34</v>
      </c>
      <c r="F103" s="49" t="s">
        <v>10</v>
      </c>
      <c r="G103" s="49">
        <v>44</v>
      </c>
      <c r="H103" s="49">
        <v>119</v>
      </c>
      <c r="I103" s="49">
        <v>105</v>
      </c>
      <c r="J103" s="292">
        <v>0.23799999999999999</v>
      </c>
      <c r="K103" s="292">
        <v>0.30499999999999999</v>
      </c>
      <c r="L103" s="292">
        <v>0.4</v>
      </c>
      <c r="M103" s="292">
        <v>0.70499999999999996</v>
      </c>
      <c r="N103" s="49">
        <v>15</v>
      </c>
      <c r="O103" s="49">
        <v>25</v>
      </c>
      <c r="P103" s="49">
        <v>5</v>
      </c>
      <c r="Q103" s="49">
        <v>3</v>
      </c>
      <c r="R103" s="49">
        <v>2</v>
      </c>
      <c r="S103" s="49">
        <v>12</v>
      </c>
      <c r="T103" s="49">
        <v>0</v>
      </c>
      <c r="U103" s="49">
        <v>0</v>
      </c>
      <c r="V103" s="49">
        <v>11</v>
      </c>
      <c r="W103" s="49">
        <v>31</v>
      </c>
      <c r="X103" s="49">
        <v>89</v>
      </c>
      <c r="Y103" s="49">
        <v>42</v>
      </c>
      <c r="Z103" s="49">
        <v>2</v>
      </c>
      <c r="AA103" s="49">
        <v>0</v>
      </c>
      <c r="AB103" s="49">
        <v>1</v>
      </c>
      <c r="AC103" s="49">
        <v>2</v>
      </c>
      <c r="AD103" s="49">
        <v>0</v>
      </c>
      <c r="AE103" s="293" t="s">
        <v>2009</v>
      </c>
      <c r="AF103" s="294"/>
      <c r="AG103" s="49">
        <v>0</v>
      </c>
      <c r="AH103" s="49">
        <v>0</v>
      </c>
      <c r="AI103" s="49">
        <v>0</v>
      </c>
      <c r="AJ103" s="49">
        <v>0</v>
      </c>
      <c r="AK103" s="49">
        <v>0</v>
      </c>
      <c r="AL103" s="49">
        <v>13</v>
      </c>
      <c r="AM103" s="49">
        <v>11</v>
      </c>
      <c r="AN103" s="49">
        <v>17</v>
      </c>
      <c r="AO103" s="294"/>
      <c r="AP103" s="330">
        <v>36</v>
      </c>
      <c r="AQ103" s="331">
        <v>0.25</v>
      </c>
      <c r="AR103" s="331">
        <v>0.34100000000000003</v>
      </c>
      <c r="AS103" s="331">
        <v>0.44400000000000001</v>
      </c>
      <c r="AT103" s="331">
        <v>0.78600000000000003</v>
      </c>
      <c r="AU103" s="294"/>
      <c r="AV103" s="332">
        <v>69</v>
      </c>
      <c r="AW103" s="331">
        <v>0.23200000000000001</v>
      </c>
      <c r="AX103" s="331">
        <v>0.28599999999999998</v>
      </c>
      <c r="AY103" s="331">
        <v>0.377</v>
      </c>
      <c r="AZ103" s="331">
        <v>0.66300000000000003</v>
      </c>
    </row>
    <row r="104" spans="1:52" ht="15.75" thickBot="1">
      <c r="A104" s="50" t="s">
        <v>2010</v>
      </c>
      <c r="B104" s="50" t="s">
        <v>2011</v>
      </c>
      <c r="C104" s="49">
        <v>26</v>
      </c>
      <c r="D104" s="49" t="s">
        <v>129</v>
      </c>
      <c r="E104" s="49" t="s">
        <v>43</v>
      </c>
      <c r="F104" s="49" t="s">
        <v>37</v>
      </c>
      <c r="G104" s="49">
        <v>48</v>
      </c>
      <c r="H104" s="49">
        <v>111</v>
      </c>
      <c r="I104" s="49">
        <v>104</v>
      </c>
      <c r="J104" s="292">
        <v>0.24</v>
      </c>
      <c r="K104" s="292">
        <v>0.27900000000000003</v>
      </c>
      <c r="L104" s="292">
        <v>0.34599999999999997</v>
      </c>
      <c r="M104" s="292">
        <v>0.625</v>
      </c>
      <c r="N104" s="49">
        <v>13</v>
      </c>
      <c r="O104" s="49">
        <v>25</v>
      </c>
      <c r="P104" s="49">
        <v>5</v>
      </c>
      <c r="Q104" s="49">
        <v>3</v>
      </c>
      <c r="R104" s="49">
        <v>0</v>
      </c>
      <c r="S104" s="49">
        <v>9</v>
      </c>
      <c r="T104" s="49">
        <v>0</v>
      </c>
      <c r="U104" s="49">
        <v>0</v>
      </c>
      <c r="V104" s="49">
        <v>3</v>
      </c>
      <c r="W104" s="49">
        <v>10</v>
      </c>
      <c r="X104" s="49">
        <v>68</v>
      </c>
      <c r="Y104" s="49">
        <v>36</v>
      </c>
      <c r="Z104" s="49">
        <v>1</v>
      </c>
      <c r="AA104" s="49">
        <v>3</v>
      </c>
      <c r="AB104" s="49">
        <v>0</v>
      </c>
      <c r="AC104" s="49">
        <v>1</v>
      </c>
      <c r="AD104" s="49">
        <v>0</v>
      </c>
      <c r="AE104" s="293" t="s">
        <v>2012</v>
      </c>
      <c r="AF104" s="294"/>
      <c r="AG104" s="49">
        <v>6</v>
      </c>
      <c r="AH104" s="49">
        <v>28</v>
      </c>
      <c r="AI104" s="49">
        <v>0</v>
      </c>
      <c r="AJ104" s="49">
        <v>0</v>
      </c>
      <c r="AK104" s="49">
        <v>0</v>
      </c>
      <c r="AL104" s="49">
        <v>0</v>
      </c>
      <c r="AM104" s="49">
        <v>0</v>
      </c>
      <c r="AN104" s="49">
        <v>0</v>
      </c>
      <c r="AO104" s="294"/>
      <c r="AP104" s="330">
        <v>23</v>
      </c>
      <c r="AQ104" s="331">
        <v>0.13</v>
      </c>
      <c r="AR104" s="331">
        <v>0.192</v>
      </c>
      <c r="AS104" s="331">
        <v>0.217</v>
      </c>
      <c r="AT104" s="331">
        <v>0.41</v>
      </c>
      <c r="AU104" s="294"/>
      <c r="AV104" s="332">
        <v>81</v>
      </c>
      <c r="AW104" s="331">
        <v>0.27200000000000002</v>
      </c>
      <c r="AX104" s="331">
        <v>0.30599999999999999</v>
      </c>
      <c r="AY104" s="331">
        <v>0.38300000000000001</v>
      </c>
      <c r="AZ104" s="331">
        <v>0.68899999999999995</v>
      </c>
    </row>
    <row r="105" spans="1:52" ht="15.75" thickBot="1">
      <c r="A105" s="50" t="s">
        <v>2013</v>
      </c>
      <c r="B105" s="50" t="s">
        <v>2014</v>
      </c>
      <c r="C105" s="49">
        <v>25</v>
      </c>
      <c r="D105" s="49" t="s">
        <v>38</v>
      </c>
      <c r="E105" s="49" t="s">
        <v>34</v>
      </c>
      <c r="F105" s="49" t="s">
        <v>37</v>
      </c>
      <c r="G105" s="49">
        <v>50</v>
      </c>
      <c r="H105" s="49">
        <v>117</v>
      </c>
      <c r="I105" s="49">
        <v>102</v>
      </c>
      <c r="J105" s="292">
        <v>0.22500000000000001</v>
      </c>
      <c r="K105" s="292">
        <v>0.313</v>
      </c>
      <c r="L105" s="292">
        <v>0.38200000000000001</v>
      </c>
      <c r="M105" s="292">
        <v>0.69499999999999995</v>
      </c>
      <c r="N105" s="49">
        <v>18</v>
      </c>
      <c r="O105" s="49">
        <v>23</v>
      </c>
      <c r="P105" s="49">
        <v>5</v>
      </c>
      <c r="Q105" s="49">
        <v>1</v>
      </c>
      <c r="R105" s="49">
        <v>3</v>
      </c>
      <c r="S105" s="49">
        <v>11</v>
      </c>
      <c r="T105" s="49">
        <v>4</v>
      </c>
      <c r="U105" s="49">
        <v>2</v>
      </c>
      <c r="V105" s="49">
        <v>10</v>
      </c>
      <c r="W105" s="49">
        <v>28</v>
      </c>
      <c r="X105" s="49">
        <v>89</v>
      </c>
      <c r="Y105" s="49">
        <v>39</v>
      </c>
      <c r="Z105" s="49">
        <v>4</v>
      </c>
      <c r="AA105" s="49">
        <v>3</v>
      </c>
      <c r="AB105" s="49">
        <v>2</v>
      </c>
      <c r="AC105" s="49">
        <v>0</v>
      </c>
      <c r="AD105" s="49">
        <v>1</v>
      </c>
      <c r="AE105" s="293" t="s">
        <v>1598</v>
      </c>
      <c r="AF105" s="294"/>
      <c r="AG105" s="49">
        <v>0</v>
      </c>
      <c r="AH105" s="49">
        <v>0</v>
      </c>
      <c r="AI105" s="49">
        <v>30</v>
      </c>
      <c r="AJ105" s="49">
        <v>24</v>
      </c>
      <c r="AK105" s="49">
        <v>0</v>
      </c>
      <c r="AL105" s="49">
        <v>0</v>
      </c>
      <c r="AM105" s="49">
        <v>0</v>
      </c>
      <c r="AN105" s="49">
        <v>0</v>
      </c>
      <c r="AO105" s="294"/>
      <c r="AP105" s="330">
        <v>18</v>
      </c>
      <c r="AQ105" s="331">
        <v>0.16700000000000001</v>
      </c>
      <c r="AR105" s="331">
        <v>0.21099999999999999</v>
      </c>
      <c r="AS105" s="331">
        <v>0.16700000000000001</v>
      </c>
      <c r="AT105" s="331">
        <v>0.377</v>
      </c>
      <c r="AU105" s="294"/>
      <c r="AV105" s="332">
        <v>84</v>
      </c>
      <c r="AW105" s="331">
        <v>0.23799999999999999</v>
      </c>
      <c r="AX105" s="331">
        <v>0.33300000000000002</v>
      </c>
      <c r="AY105" s="331">
        <v>0.42899999999999999</v>
      </c>
      <c r="AZ105" s="331">
        <v>0.76200000000000001</v>
      </c>
    </row>
    <row r="106" spans="1:52" ht="15.75" thickBot="1">
      <c r="A106" s="50" t="s">
        <v>2015</v>
      </c>
      <c r="B106" s="50" t="s">
        <v>2016</v>
      </c>
      <c r="C106" s="49">
        <v>33</v>
      </c>
      <c r="D106" s="49" t="s">
        <v>62</v>
      </c>
      <c r="E106" s="49" t="s">
        <v>34</v>
      </c>
      <c r="F106" s="49" t="s">
        <v>10</v>
      </c>
      <c r="G106" s="49">
        <v>77</v>
      </c>
      <c r="H106" s="49">
        <v>117</v>
      </c>
      <c r="I106" s="49">
        <v>101</v>
      </c>
      <c r="J106" s="292">
        <v>0.25700000000000001</v>
      </c>
      <c r="K106" s="292">
        <v>0.33300000000000002</v>
      </c>
      <c r="L106" s="292">
        <v>0.38600000000000001</v>
      </c>
      <c r="M106" s="292">
        <v>0.71899999999999997</v>
      </c>
      <c r="N106" s="49">
        <v>17</v>
      </c>
      <c r="O106" s="49">
        <v>26</v>
      </c>
      <c r="P106" s="49">
        <v>5</v>
      </c>
      <c r="Q106" s="49">
        <v>1</v>
      </c>
      <c r="R106" s="49">
        <v>2</v>
      </c>
      <c r="S106" s="49">
        <v>11</v>
      </c>
      <c r="T106" s="49">
        <v>5</v>
      </c>
      <c r="U106" s="49">
        <v>4</v>
      </c>
      <c r="V106" s="49">
        <v>11</v>
      </c>
      <c r="W106" s="49">
        <v>24</v>
      </c>
      <c r="X106" s="49">
        <v>94</v>
      </c>
      <c r="Y106" s="49">
        <v>39</v>
      </c>
      <c r="Z106" s="49">
        <v>1</v>
      </c>
      <c r="AA106" s="49">
        <v>1</v>
      </c>
      <c r="AB106" s="49">
        <v>3</v>
      </c>
      <c r="AC106" s="49">
        <v>1</v>
      </c>
      <c r="AD106" s="49">
        <v>0</v>
      </c>
      <c r="AE106" s="293" t="s">
        <v>1057</v>
      </c>
      <c r="AF106" s="294"/>
      <c r="AG106" s="49">
        <v>0</v>
      </c>
      <c r="AH106" s="49">
        <v>0</v>
      </c>
      <c r="AI106" s="49">
        <v>0</v>
      </c>
      <c r="AJ106" s="49">
        <v>0</v>
      </c>
      <c r="AK106" s="49">
        <v>0</v>
      </c>
      <c r="AL106" s="49">
        <v>30</v>
      </c>
      <c r="AM106" s="49">
        <v>9</v>
      </c>
      <c r="AN106" s="49">
        <v>31</v>
      </c>
      <c r="AO106" s="294"/>
      <c r="AP106" s="330">
        <v>59</v>
      </c>
      <c r="AQ106" s="331">
        <v>0.27100000000000002</v>
      </c>
      <c r="AR106" s="331">
        <v>0.32800000000000001</v>
      </c>
      <c r="AS106" s="331">
        <v>0.45800000000000002</v>
      </c>
      <c r="AT106" s="331">
        <v>0.78600000000000003</v>
      </c>
      <c r="AU106" s="294"/>
      <c r="AV106" s="332">
        <v>42</v>
      </c>
      <c r="AW106" s="331">
        <v>0.23799999999999999</v>
      </c>
      <c r="AX106" s="331">
        <v>0.34</v>
      </c>
      <c r="AY106" s="331">
        <v>0.28599999999999998</v>
      </c>
      <c r="AZ106" s="331">
        <v>0.626</v>
      </c>
    </row>
    <row r="107" spans="1:52" ht="15.75" thickBot="1">
      <c r="A107" s="50" t="s">
        <v>2017</v>
      </c>
      <c r="B107" s="50" t="s">
        <v>2018</v>
      </c>
      <c r="C107" s="49">
        <v>36</v>
      </c>
      <c r="D107" s="49" t="s">
        <v>116</v>
      </c>
      <c r="E107" s="49" t="s">
        <v>43</v>
      </c>
      <c r="F107" s="49" t="s">
        <v>10</v>
      </c>
      <c r="G107" s="49">
        <v>33</v>
      </c>
      <c r="H107" s="49">
        <v>112</v>
      </c>
      <c r="I107" s="49">
        <v>101</v>
      </c>
      <c r="J107" s="292">
        <v>0.26700000000000002</v>
      </c>
      <c r="K107" s="292">
        <v>0.32400000000000001</v>
      </c>
      <c r="L107" s="292">
        <v>0.34699999999999998</v>
      </c>
      <c r="M107" s="292">
        <v>0.67100000000000004</v>
      </c>
      <c r="N107" s="49">
        <v>9</v>
      </c>
      <c r="O107" s="49">
        <v>27</v>
      </c>
      <c r="P107" s="49">
        <v>2</v>
      </c>
      <c r="Q107" s="49">
        <v>0</v>
      </c>
      <c r="R107" s="49">
        <v>2</v>
      </c>
      <c r="S107" s="49">
        <v>12</v>
      </c>
      <c r="T107" s="49">
        <v>0</v>
      </c>
      <c r="U107" s="49">
        <v>0</v>
      </c>
      <c r="V107" s="49">
        <v>8</v>
      </c>
      <c r="W107" s="49">
        <v>26</v>
      </c>
      <c r="X107" s="49">
        <v>67</v>
      </c>
      <c r="Y107" s="49">
        <v>35</v>
      </c>
      <c r="Z107" s="49">
        <v>5</v>
      </c>
      <c r="AA107" s="49">
        <v>1</v>
      </c>
      <c r="AB107" s="49">
        <v>1</v>
      </c>
      <c r="AC107" s="49">
        <v>1</v>
      </c>
      <c r="AD107" s="49">
        <v>2</v>
      </c>
      <c r="AE107" s="293" t="s">
        <v>884</v>
      </c>
      <c r="AF107" s="294"/>
      <c r="AG107" s="49">
        <v>30</v>
      </c>
      <c r="AH107" s="49">
        <v>0</v>
      </c>
      <c r="AI107" s="49">
        <v>0</v>
      </c>
      <c r="AJ107" s="49">
        <v>0</v>
      </c>
      <c r="AK107" s="49">
        <v>0</v>
      </c>
      <c r="AL107" s="49">
        <v>0</v>
      </c>
      <c r="AM107" s="49">
        <v>0</v>
      </c>
      <c r="AN107" s="49">
        <v>0</v>
      </c>
      <c r="AO107" s="294"/>
      <c r="AP107" s="330">
        <v>30</v>
      </c>
      <c r="AQ107" s="331">
        <v>0.46700000000000003</v>
      </c>
      <c r="AR107" s="331">
        <v>0.51400000000000001</v>
      </c>
      <c r="AS107" s="331">
        <v>0.73299999999999998</v>
      </c>
      <c r="AT107" s="331">
        <v>1.248</v>
      </c>
      <c r="AU107" s="294"/>
      <c r="AV107" s="332">
        <v>71</v>
      </c>
      <c r="AW107" s="331">
        <v>0.183</v>
      </c>
      <c r="AX107" s="331">
        <v>0.23699999999999999</v>
      </c>
      <c r="AY107" s="331">
        <v>0.183</v>
      </c>
      <c r="AZ107" s="331">
        <v>0.42</v>
      </c>
    </row>
    <row r="108" spans="1:52" ht="15.75" thickBot="1">
      <c r="A108" s="50" t="s">
        <v>2019</v>
      </c>
      <c r="B108" s="50" t="s">
        <v>2020</v>
      </c>
      <c r="C108" s="49">
        <v>24</v>
      </c>
      <c r="D108" s="49" t="s">
        <v>33</v>
      </c>
      <c r="E108" s="49" t="s">
        <v>34</v>
      </c>
      <c r="F108" s="49" t="s">
        <v>35</v>
      </c>
      <c r="G108" s="49">
        <v>40</v>
      </c>
      <c r="H108" s="49">
        <v>107</v>
      </c>
      <c r="I108" s="49">
        <v>93</v>
      </c>
      <c r="J108" s="292">
        <v>0.23699999999999999</v>
      </c>
      <c r="K108" s="292">
        <v>0.32100000000000001</v>
      </c>
      <c r="L108" s="292">
        <v>0.28999999999999998</v>
      </c>
      <c r="M108" s="292">
        <v>0.61099999999999999</v>
      </c>
      <c r="N108" s="49">
        <v>14</v>
      </c>
      <c r="O108" s="49">
        <v>22</v>
      </c>
      <c r="P108" s="49">
        <v>2</v>
      </c>
      <c r="Q108" s="49">
        <v>0</v>
      </c>
      <c r="R108" s="49">
        <v>1</v>
      </c>
      <c r="S108" s="49">
        <v>13</v>
      </c>
      <c r="T108" s="49">
        <v>2</v>
      </c>
      <c r="U108" s="49">
        <v>2</v>
      </c>
      <c r="V108" s="49">
        <v>12</v>
      </c>
      <c r="W108" s="49">
        <v>9</v>
      </c>
      <c r="X108" s="49">
        <v>67</v>
      </c>
      <c r="Y108" s="49">
        <v>27</v>
      </c>
      <c r="Z108" s="49">
        <v>6</v>
      </c>
      <c r="AA108" s="49">
        <v>0</v>
      </c>
      <c r="AB108" s="49">
        <v>1</v>
      </c>
      <c r="AC108" s="49">
        <v>1</v>
      </c>
      <c r="AD108" s="49">
        <v>0</v>
      </c>
      <c r="AE108" s="293" t="s">
        <v>2021</v>
      </c>
      <c r="AF108" s="294"/>
      <c r="AG108" s="49">
        <v>0</v>
      </c>
      <c r="AH108" s="49">
        <v>0</v>
      </c>
      <c r="AI108" s="49">
        <v>0</v>
      </c>
      <c r="AJ108" s="49">
        <v>0</v>
      </c>
      <c r="AK108" s="49">
        <v>0</v>
      </c>
      <c r="AL108" s="49">
        <v>8</v>
      </c>
      <c r="AM108" s="49">
        <v>24</v>
      </c>
      <c r="AN108" s="49">
        <v>2</v>
      </c>
      <c r="AO108" s="294"/>
      <c r="AP108" s="330">
        <v>17</v>
      </c>
      <c r="AQ108" s="331">
        <v>0.35299999999999998</v>
      </c>
      <c r="AR108" s="331">
        <v>0.45</v>
      </c>
      <c r="AS108" s="331">
        <v>0.52900000000000003</v>
      </c>
      <c r="AT108" s="331">
        <v>0.97899999999999998</v>
      </c>
      <c r="AU108" s="294"/>
      <c r="AV108" s="332">
        <v>76</v>
      </c>
      <c r="AW108" s="331">
        <v>0.21099999999999999</v>
      </c>
      <c r="AX108" s="331">
        <v>0.29099999999999998</v>
      </c>
      <c r="AY108" s="331">
        <v>0.23699999999999999</v>
      </c>
      <c r="AZ108" s="331">
        <v>0.52800000000000002</v>
      </c>
    </row>
    <row r="109" spans="1:52" ht="15.75" thickBot="1">
      <c r="A109" s="50" t="s">
        <v>2022</v>
      </c>
      <c r="B109" s="50" t="s">
        <v>2023</v>
      </c>
      <c r="C109" s="49">
        <v>22</v>
      </c>
      <c r="D109" s="49" t="s">
        <v>132</v>
      </c>
      <c r="E109" s="49" t="s">
        <v>43</v>
      </c>
      <c r="F109" s="49" t="s">
        <v>35</v>
      </c>
      <c r="G109" s="49">
        <v>30</v>
      </c>
      <c r="H109" s="49">
        <v>99</v>
      </c>
      <c r="I109" s="49">
        <v>92</v>
      </c>
      <c r="J109" s="292">
        <v>0.22800000000000001</v>
      </c>
      <c r="K109" s="292">
        <v>0.27600000000000002</v>
      </c>
      <c r="L109" s="292">
        <v>0.42399999999999999</v>
      </c>
      <c r="M109" s="292">
        <v>0.69899999999999995</v>
      </c>
      <c r="N109" s="49">
        <v>15</v>
      </c>
      <c r="O109" s="49">
        <v>21</v>
      </c>
      <c r="P109" s="49">
        <v>3</v>
      </c>
      <c r="Q109" s="49">
        <v>3</v>
      </c>
      <c r="R109" s="49">
        <v>3</v>
      </c>
      <c r="S109" s="49">
        <v>9</v>
      </c>
      <c r="T109" s="49">
        <v>1</v>
      </c>
      <c r="U109" s="49">
        <v>1</v>
      </c>
      <c r="V109" s="49">
        <v>6</v>
      </c>
      <c r="W109" s="49">
        <v>44</v>
      </c>
      <c r="X109" s="49">
        <v>84</v>
      </c>
      <c r="Y109" s="49">
        <v>39</v>
      </c>
      <c r="Z109" s="49">
        <v>0</v>
      </c>
      <c r="AA109" s="49">
        <v>0</v>
      </c>
      <c r="AB109" s="49">
        <v>1</v>
      </c>
      <c r="AC109" s="49">
        <v>0</v>
      </c>
      <c r="AD109" s="49">
        <v>0</v>
      </c>
      <c r="AE109" s="293" t="s">
        <v>1471</v>
      </c>
      <c r="AF109" s="294"/>
      <c r="AG109" s="49">
        <v>0</v>
      </c>
      <c r="AH109" s="49">
        <v>0</v>
      </c>
      <c r="AI109" s="49">
        <v>0</v>
      </c>
      <c r="AJ109" s="49">
        <v>0</v>
      </c>
      <c r="AK109" s="49">
        <v>0</v>
      </c>
      <c r="AL109" s="49">
        <v>1</v>
      </c>
      <c r="AM109" s="49">
        <v>25</v>
      </c>
      <c r="AN109" s="49">
        <v>0</v>
      </c>
      <c r="AO109" s="294"/>
      <c r="AP109" s="330">
        <v>16</v>
      </c>
      <c r="AQ109" s="331">
        <v>0.188</v>
      </c>
      <c r="AR109" s="331">
        <v>0.23499999999999999</v>
      </c>
      <c r="AS109" s="331">
        <v>0.375</v>
      </c>
      <c r="AT109" s="331">
        <v>0.61</v>
      </c>
      <c r="AU109" s="294"/>
      <c r="AV109" s="332">
        <v>76</v>
      </c>
      <c r="AW109" s="331">
        <v>0.23699999999999999</v>
      </c>
      <c r="AX109" s="331">
        <v>0.28399999999999997</v>
      </c>
      <c r="AY109" s="331">
        <v>0.434</v>
      </c>
      <c r="AZ109" s="331">
        <v>0.71799999999999997</v>
      </c>
    </row>
    <row r="110" spans="1:52" ht="15.75" thickBot="1">
      <c r="A110" s="50" t="s">
        <v>2024</v>
      </c>
      <c r="B110" s="50" t="s">
        <v>2025</v>
      </c>
      <c r="C110" s="49">
        <v>28</v>
      </c>
      <c r="D110" s="49" t="s">
        <v>53</v>
      </c>
      <c r="E110" s="49" t="s">
        <v>43</v>
      </c>
      <c r="F110" s="49" t="s">
        <v>37</v>
      </c>
      <c r="G110" s="49">
        <v>70</v>
      </c>
      <c r="H110" s="49">
        <v>105</v>
      </c>
      <c r="I110" s="49">
        <v>89</v>
      </c>
      <c r="J110" s="292">
        <v>0.191</v>
      </c>
      <c r="K110" s="292">
        <v>0.25700000000000001</v>
      </c>
      <c r="L110" s="292">
        <v>0.33700000000000002</v>
      </c>
      <c r="M110" s="292">
        <v>0.59499999999999997</v>
      </c>
      <c r="N110" s="49">
        <v>11</v>
      </c>
      <c r="O110" s="49">
        <v>17</v>
      </c>
      <c r="P110" s="49">
        <v>7</v>
      </c>
      <c r="Q110" s="49">
        <v>0</v>
      </c>
      <c r="R110" s="49">
        <v>2</v>
      </c>
      <c r="S110" s="49">
        <v>14</v>
      </c>
      <c r="T110" s="49">
        <v>0</v>
      </c>
      <c r="U110" s="49">
        <v>0</v>
      </c>
      <c r="V110" s="49">
        <v>8</v>
      </c>
      <c r="W110" s="49">
        <v>25</v>
      </c>
      <c r="X110" s="49">
        <v>57</v>
      </c>
      <c r="Y110" s="49">
        <v>30</v>
      </c>
      <c r="Z110" s="49">
        <v>0</v>
      </c>
      <c r="AA110" s="49">
        <v>1</v>
      </c>
      <c r="AB110" s="49">
        <v>4</v>
      </c>
      <c r="AC110" s="49">
        <v>3</v>
      </c>
      <c r="AD110" s="49">
        <v>0</v>
      </c>
      <c r="AE110" s="293" t="s">
        <v>2026</v>
      </c>
      <c r="AF110" s="294"/>
      <c r="AG110" s="49">
        <v>0</v>
      </c>
      <c r="AH110" s="49">
        <v>0</v>
      </c>
      <c r="AI110" s="49">
        <v>14</v>
      </c>
      <c r="AJ110" s="49">
        <v>4</v>
      </c>
      <c r="AK110" s="49">
        <v>0</v>
      </c>
      <c r="AL110" s="49">
        <v>9</v>
      </c>
      <c r="AM110" s="49">
        <v>1</v>
      </c>
      <c r="AN110" s="49">
        <v>3</v>
      </c>
      <c r="AO110" s="294"/>
      <c r="AP110" s="330">
        <v>28</v>
      </c>
      <c r="AQ110" s="331">
        <v>0.17899999999999999</v>
      </c>
      <c r="AR110" s="331">
        <v>0.24199999999999999</v>
      </c>
      <c r="AS110" s="331">
        <v>0.25</v>
      </c>
      <c r="AT110" s="331">
        <v>0.49199999999999999</v>
      </c>
      <c r="AU110" s="294"/>
      <c r="AV110" s="332">
        <v>61</v>
      </c>
      <c r="AW110" s="331">
        <v>0.19700000000000001</v>
      </c>
      <c r="AX110" s="331">
        <v>0.26500000000000001</v>
      </c>
      <c r="AY110" s="331">
        <v>0.377</v>
      </c>
      <c r="AZ110" s="331">
        <v>0.64200000000000002</v>
      </c>
    </row>
    <row r="111" spans="1:52" ht="15.75" thickBot="1">
      <c r="A111" s="50" t="s">
        <v>2027</v>
      </c>
      <c r="B111" s="50" t="s">
        <v>2028</v>
      </c>
      <c r="C111" s="49">
        <v>26</v>
      </c>
      <c r="D111" s="49" t="s">
        <v>47</v>
      </c>
      <c r="E111" s="49" t="s">
        <v>43</v>
      </c>
      <c r="F111" s="49" t="s">
        <v>10</v>
      </c>
      <c r="G111" s="49">
        <v>42</v>
      </c>
      <c r="H111" s="49">
        <v>97</v>
      </c>
      <c r="I111" s="49">
        <v>88</v>
      </c>
      <c r="J111" s="292">
        <v>0.182</v>
      </c>
      <c r="K111" s="292">
        <v>0.23699999999999999</v>
      </c>
      <c r="L111" s="292">
        <v>0.27300000000000002</v>
      </c>
      <c r="M111" s="292">
        <v>0.51</v>
      </c>
      <c r="N111" s="49">
        <v>9</v>
      </c>
      <c r="O111" s="49">
        <v>16</v>
      </c>
      <c r="P111" s="49">
        <v>5</v>
      </c>
      <c r="Q111" s="49">
        <v>0</v>
      </c>
      <c r="R111" s="49">
        <v>1</v>
      </c>
      <c r="S111" s="49">
        <v>8</v>
      </c>
      <c r="T111" s="49">
        <v>0</v>
      </c>
      <c r="U111" s="49">
        <v>0</v>
      </c>
      <c r="V111" s="49">
        <v>5</v>
      </c>
      <c r="W111" s="49">
        <v>23</v>
      </c>
      <c r="X111" s="49">
        <v>36</v>
      </c>
      <c r="Y111" s="49">
        <v>24</v>
      </c>
      <c r="Z111" s="49">
        <v>1</v>
      </c>
      <c r="AA111" s="49">
        <v>2</v>
      </c>
      <c r="AB111" s="49">
        <v>0</v>
      </c>
      <c r="AC111" s="49">
        <v>2</v>
      </c>
      <c r="AD111" s="49">
        <v>0</v>
      </c>
      <c r="AE111" s="293" t="s">
        <v>2029</v>
      </c>
      <c r="AF111" s="294"/>
      <c r="AG111" s="49">
        <v>0</v>
      </c>
      <c r="AH111" s="49">
        <v>1</v>
      </c>
      <c r="AI111" s="49">
        <v>0</v>
      </c>
      <c r="AJ111" s="49">
        <v>0</v>
      </c>
      <c r="AK111" s="49">
        <v>0</v>
      </c>
      <c r="AL111" s="49">
        <v>15</v>
      </c>
      <c r="AM111" s="49">
        <v>4</v>
      </c>
      <c r="AN111" s="49">
        <v>12</v>
      </c>
      <c r="AO111" s="294"/>
      <c r="AP111" s="330">
        <v>42</v>
      </c>
      <c r="AQ111" s="331">
        <v>0.23799999999999999</v>
      </c>
      <c r="AR111" s="331">
        <v>0.29199999999999998</v>
      </c>
      <c r="AS111" s="331">
        <v>0.35699999999999998</v>
      </c>
      <c r="AT111" s="331">
        <v>0.64900000000000002</v>
      </c>
      <c r="AU111" s="294"/>
      <c r="AV111" s="332">
        <v>46</v>
      </c>
      <c r="AW111" s="331">
        <v>0.13</v>
      </c>
      <c r="AX111" s="331">
        <v>0.184</v>
      </c>
      <c r="AY111" s="331">
        <v>0.19600000000000001</v>
      </c>
      <c r="AZ111" s="331">
        <v>0.379</v>
      </c>
    </row>
    <row r="112" spans="1:52" ht="15.75" thickBot="1">
      <c r="A112" s="50" t="s">
        <v>2030</v>
      </c>
      <c r="B112" s="50" t="s">
        <v>2031</v>
      </c>
      <c r="C112" s="49">
        <v>26</v>
      </c>
      <c r="D112" s="49" t="s">
        <v>53</v>
      </c>
      <c r="E112" s="49" t="s">
        <v>34</v>
      </c>
      <c r="F112" s="49" t="s">
        <v>10</v>
      </c>
      <c r="G112" s="49">
        <v>52</v>
      </c>
      <c r="H112" s="49">
        <v>98</v>
      </c>
      <c r="I112" s="49">
        <v>88</v>
      </c>
      <c r="J112" s="292">
        <v>0.17</v>
      </c>
      <c r="K112" s="292">
        <v>0.247</v>
      </c>
      <c r="L112" s="292">
        <v>0.216</v>
      </c>
      <c r="M112" s="292">
        <v>0.46300000000000002</v>
      </c>
      <c r="N112" s="49">
        <v>8</v>
      </c>
      <c r="O112" s="49">
        <v>15</v>
      </c>
      <c r="P112" s="49">
        <v>2</v>
      </c>
      <c r="Q112" s="49">
        <v>1</v>
      </c>
      <c r="R112" s="49">
        <v>0</v>
      </c>
      <c r="S112" s="49">
        <v>0</v>
      </c>
      <c r="T112" s="49">
        <v>4</v>
      </c>
      <c r="U112" s="49">
        <v>1</v>
      </c>
      <c r="V112" s="49">
        <v>8</v>
      </c>
      <c r="W112" s="49">
        <v>17</v>
      </c>
      <c r="X112" s="49">
        <v>24</v>
      </c>
      <c r="Y112" s="49">
        <v>19</v>
      </c>
      <c r="Z112" s="49">
        <v>2</v>
      </c>
      <c r="AA112" s="49">
        <v>1</v>
      </c>
      <c r="AB112" s="49">
        <v>0</v>
      </c>
      <c r="AC112" s="49">
        <v>0</v>
      </c>
      <c r="AD112" s="49">
        <v>1</v>
      </c>
      <c r="AE112" s="293" t="s">
        <v>2032</v>
      </c>
      <c r="AF112" s="294"/>
      <c r="AG112" s="49">
        <v>0</v>
      </c>
      <c r="AH112" s="49">
        <v>6</v>
      </c>
      <c r="AI112" s="49">
        <v>20</v>
      </c>
      <c r="AJ112" s="49">
        <v>0</v>
      </c>
      <c r="AK112" s="49">
        <v>0</v>
      </c>
      <c r="AL112" s="49">
        <v>10</v>
      </c>
      <c r="AM112" s="49">
        <v>0</v>
      </c>
      <c r="AN112" s="49">
        <v>4</v>
      </c>
      <c r="AO112" s="294"/>
      <c r="AP112" s="330">
        <v>28</v>
      </c>
      <c r="AQ112" s="331">
        <v>7.0999999999999994E-2</v>
      </c>
      <c r="AR112" s="331">
        <v>0.25700000000000001</v>
      </c>
      <c r="AS112" s="331">
        <v>7.0999999999999994E-2</v>
      </c>
      <c r="AT112" s="331">
        <v>0.32900000000000001</v>
      </c>
      <c r="AU112" s="294"/>
      <c r="AV112" s="332">
        <v>60</v>
      </c>
      <c r="AW112" s="331">
        <v>0.217</v>
      </c>
      <c r="AX112" s="331">
        <v>0.24199999999999999</v>
      </c>
      <c r="AY112" s="331">
        <v>0.28299999999999997</v>
      </c>
      <c r="AZ112" s="331">
        <v>0.52500000000000002</v>
      </c>
    </row>
    <row r="113" spans="1:52" ht="15.75" thickBot="1">
      <c r="A113" s="50" t="s">
        <v>2033</v>
      </c>
      <c r="B113" s="50" t="s">
        <v>2034</v>
      </c>
      <c r="C113" s="49">
        <v>23</v>
      </c>
      <c r="D113" s="49" t="s">
        <v>71</v>
      </c>
      <c r="E113" s="49" t="s">
        <v>43</v>
      </c>
      <c r="F113" s="49" t="s">
        <v>35</v>
      </c>
      <c r="G113" s="49">
        <v>37</v>
      </c>
      <c r="H113" s="49">
        <v>98</v>
      </c>
      <c r="I113" s="49">
        <v>87</v>
      </c>
      <c r="J113" s="292">
        <v>0.27600000000000002</v>
      </c>
      <c r="K113" s="292">
        <v>0.35099999999999998</v>
      </c>
      <c r="L113" s="292">
        <v>0.44800000000000001</v>
      </c>
      <c r="M113" s="292">
        <v>0.79900000000000004</v>
      </c>
      <c r="N113" s="49">
        <v>9</v>
      </c>
      <c r="O113" s="49">
        <v>24</v>
      </c>
      <c r="P113" s="49">
        <v>3</v>
      </c>
      <c r="Q113" s="49">
        <v>0</v>
      </c>
      <c r="R113" s="49">
        <v>4</v>
      </c>
      <c r="S113" s="49">
        <v>12</v>
      </c>
      <c r="T113" s="49">
        <v>5</v>
      </c>
      <c r="U113" s="49">
        <v>0</v>
      </c>
      <c r="V113" s="49">
        <v>9</v>
      </c>
      <c r="W113" s="49">
        <v>34</v>
      </c>
      <c r="X113" s="49">
        <v>108</v>
      </c>
      <c r="Y113" s="49">
        <v>39</v>
      </c>
      <c r="Z113" s="49">
        <v>0</v>
      </c>
      <c r="AA113" s="49">
        <v>1</v>
      </c>
      <c r="AB113" s="49">
        <v>1</v>
      </c>
      <c r="AC113" s="49">
        <v>0</v>
      </c>
      <c r="AD113" s="49">
        <v>2</v>
      </c>
      <c r="AE113" s="293" t="s">
        <v>2035</v>
      </c>
      <c r="AF113" s="294"/>
      <c r="AG113" s="49">
        <v>0</v>
      </c>
      <c r="AH113" s="49">
        <v>0</v>
      </c>
      <c r="AI113" s="49">
        <v>0</v>
      </c>
      <c r="AJ113" s="49">
        <v>0</v>
      </c>
      <c r="AK113" s="49">
        <v>0</v>
      </c>
      <c r="AL113" s="49">
        <v>4</v>
      </c>
      <c r="AM113" s="49">
        <v>26</v>
      </c>
      <c r="AN113" s="49">
        <v>9</v>
      </c>
      <c r="AO113" s="294"/>
      <c r="AP113" s="330">
        <v>9</v>
      </c>
      <c r="AQ113" s="331">
        <v>0.111</v>
      </c>
      <c r="AR113" s="331">
        <v>0.2</v>
      </c>
      <c r="AS113" s="331">
        <v>0.111</v>
      </c>
      <c r="AT113" s="331">
        <v>0.311</v>
      </c>
      <c r="AU113" s="294"/>
      <c r="AV113" s="332">
        <v>78</v>
      </c>
      <c r="AW113" s="331">
        <v>0.29499999999999998</v>
      </c>
      <c r="AX113" s="331">
        <v>0.36799999999999999</v>
      </c>
      <c r="AY113" s="331">
        <v>0.48699999999999999</v>
      </c>
      <c r="AZ113" s="331">
        <v>0.85499999999999998</v>
      </c>
    </row>
    <row r="114" spans="1:52" ht="15.75" thickBot="1">
      <c r="A114" s="50" t="s">
        <v>2036</v>
      </c>
      <c r="B114" s="50" t="s">
        <v>2037</v>
      </c>
      <c r="C114" s="49">
        <v>36</v>
      </c>
      <c r="D114" s="49" t="s">
        <v>129</v>
      </c>
      <c r="E114" s="49" t="s">
        <v>43</v>
      </c>
      <c r="F114" s="49" t="s">
        <v>10</v>
      </c>
      <c r="G114" s="49">
        <v>37</v>
      </c>
      <c r="H114" s="49">
        <v>97</v>
      </c>
      <c r="I114" s="49">
        <v>86</v>
      </c>
      <c r="J114" s="292">
        <v>0.23300000000000001</v>
      </c>
      <c r="K114" s="292">
        <v>0.29799999999999999</v>
      </c>
      <c r="L114" s="292">
        <v>0.29099999999999998</v>
      </c>
      <c r="M114" s="292">
        <v>0.58899999999999997</v>
      </c>
      <c r="N114" s="49">
        <v>5</v>
      </c>
      <c r="O114" s="49">
        <v>20</v>
      </c>
      <c r="P114" s="49">
        <v>2</v>
      </c>
      <c r="Q114" s="49">
        <v>0</v>
      </c>
      <c r="R114" s="49">
        <v>1</v>
      </c>
      <c r="S114" s="49">
        <v>8</v>
      </c>
      <c r="T114" s="49">
        <v>0</v>
      </c>
      <c r="U114" s="49">
        <v>0</v>
      </c>
      <c r="V114" s="49">
        <v>6</v>
      </c>
      <c r="W114" s="49">
        <v>15</v>
      </c>
      <c r="X114" s="49">
        <v>61</v>
      </c>
      <c r="Y114" s="49">
        <v>25</v>
      </c>
      <c r="Z114" s="49">
        <v>3</v>
      </c>
      <c r="AA114" s="49">
        <v>2</v>
      </c>
      <c r="AB114" s="49">
        <v>3</v>
      </c>
      <c r="AC114" s="49">
        <v>0</v>
      </c>
      <c r="AD114" s="49">
        <v>2</v>
      </c>
      <c r="AE114" s="293" t="s">
        <v>2038</v>
      </c>
      <c r="AF114" s="294"/>
      <c r="AG114" s="49">
        <v>0</v>
      </c>
      <c r="AH114" s="49">
        <v>2</v>
      </c>
      <c r="AI114" s="49">
        <v>6</v>
      </c>
      <c r="AJ114" s="49">
        <v>6</v>
      </c>
      <c r="AK114" s="49">
        <v>15</v>
      </c>
      <c r="AL114" s="49">
        <v>0</v>
      </c>
      <c r="AM114" s="49">
        <v>0</v>
      </c>
      <c r="AN114" s="49">
        <v>1</v>
      </c>
      <c r="AO114" s="294"/>
      <c r="AP114" s="330">
        <v>31</v>
      </c>
      <c r="AQ114" s="331">
        <v>0.25800000000000001</v>
      </c>
      <c r="AR114" s="331">
        <v>0.30299999999999999</v>
      </c>
      <c r="AS114" s="331">
        <v>0.25800000000000001</v>
      </c>
      <c r="AT114" s="331">
        <v>0.56100000000000005</v>
      </c>
      <c r="AU114" s="294"/>
      <c r="AV114" s="332">
        <v>55</v>
      </c>
      <c r="AW114" s="331">
        <v>0.218</v>
      </c>
      <c r="AX114" s="331">
        <v>0.29499999999999998</v>
      </c>
      <c r="AY114" s="331">
        <v>0.309</v>
      </c>
      <c r="AZ114" s="331">
        <v>0.60399999999999998</v>
      </c>
    </row>
    <row r="115" spans="1:52" ht="15.75" thickBot="1">
      <c r="A115" s="50" t="s">
        <v>2039</v>
      </c>
      <c r="B115" s="50" t="s">
        <v>2040</v>
      </c>
      <c r="C115" s="49">
        <v>23</v>
      </c>
      <c r="D115" s="49" t="s">
        <v>51</v>
      </c>
      <c r="E115" s="49" t="s">
        <v>43</v>
      </c>
      <c r="F115" s="49" t="s">
        <v>10</v>
      </c>
      <c r="G115" s="49">
        <v>32</v>
      </c>
      <c r="H115" s="49">
        <v>92</v>
      </c>
      <c r="I115" s="49">
        <v>85</v>
      </c>
      <c r="J115" s="292">
        <v>0.23499999999999999</v>
      </c>
      <c r="K115" s="292">
        <v>0.28299999999999997</v>
      </c>
      <c r="L115" s="292">
        <v>0.376</v>
      </c>
      <c r="M115" s="292">
        <v>0.65900000000000003</v>
      </c>
      <c r="N115" s="49">
        <v>10</v>
      </c>
      <c r="O115" s="49">
        <v>20</v>
      </c>
      <c r="P115" s="49">
        <v>3</v>
      </c>
      <c r="Q115" s="49">
        <v>0</v>
      </c>
      <c r="R115" s="49">
        <v>3</v>
      </c>
      <c r="S115" s="49">
        <v>10</v>
      </c>
      <c r="T115" s="49">
        <v>2</v>
      </c>
      <c r="U115" s="49">
        <v>1</v>
      </c>
      <c r="V115" s="49">
        <v>5</v>
      </c>
      <c r="W115" s="49">
        <v>24</v>
      </c>
      <c r="X115" s="49">
        <v>72</v>
      </c>
      <c r="Y115" s="49">
        <v>32</v>
      </c>
      <c r="Z115" s="49">
        <v>1</v>
      </c>
      <c r="AA115" s="49">
        <v>1</v>
      </c>
      <c r="AB115" s="49">
        <v>0</v>
      </c>
      <c r="AC115" s="49">
        <v>1</v>
      </c>
      <c r="AD115" s="49">
        <v>1</v>
      </c>
      <c r="AE115" s="293" t="s">
        <v>1106</v>
      </c>
      <c r="AF115" s="294"/>
      <c r="AG115" s="49">
        <v>0</v>
      </c>
      <c r="AH115" s="49">
        <v>0</v>
      </c>
      <c r="AI115" s="49">
        <v>0</v>
      </c>
      <c r="AJ115" s="49">
        <v>0</v>
      </c>
      <c r="AK115" s="49">
        <v>0</v>
      </c>
      <c r="AL115" s="49">
        <v>7</v>
      </c>
      <c r="AM115" s="49">
        <v>20</v>
      </c>
      <c r="AN115" s="49">
        <v>3</v>
      </c>
      <c r="AO115" s="294"/>
      <c r="AP115" s="330">
        <v>20</v>
      </c>
      <c r="AQ115" s="331">
        <v>0.4</v>
      </c>
      <c r="AR115" s="331">
        <v>0.4</v>
      </c>
      <c r="AS115" s="331">
        <v>0.8</v>
      </c>
      <c r="AT115" s="331">
        <v>1.2</v>
      </c>
      <c r="AU115" s="294"/>
      <c r="AV115" s="332">
        <v>65</v>
      </c>
      <c r="AW115" s="331">
        <v>0.185</v>
      </c>
      <c r="AX115" s="331">
        <v>0.25</v>
      </c>
      <c r="AY115" s="331">
        <v>0.246</v>
      </c>
      <c r="AZ115" s="331">
        <v>0.496</v>
      </c>
    </row>
    <row r="116" spans="1:52" ht="15.75" thickBot="1">
      <c r="A116" s="50" t="s">
        <v>2041</v>
      </c>
      <c r="B116" s="50" t="s">
        <v>2042</v>
      </c>
      <c r="C116" s="49">
        <v>24</v>
      </c>
      <c r="D116" s="49" t="s">
        <v>129</v>
      </c>
      <c r="E116" s="49" t="s">
        <v>43</v>
      </c>
      <c r="F116" s="49" t="s">
        <v>10</v>
      </c>
      <c r="G116" s="49">
        <v>25</v>
      </c>
      <c r="H116" s="49">
        <v>95</v>
      </c>
      <c r="I116" s="49">
        <v>84</v>
      </c>
      <c r="J116" s="292">
        <v>0.26200000000000001</v>
      </c>
      <c r="K116" s="292">
        <v>0.33700000000000002</v>
      </c>
      <c r="L116" s="292">
        <v>0.36899999999999999</v>
      </c>
      <c r="M116" s="292">
        <v>0.70599999999999996</v>
      </c>
      <c r="N116" s="49">
        <v>11</v>
      </c>
      <c r="O116" s="49">
        <v>22</v>
      </c>
      <c r="P116" s="49">
        <v>7</v>
      </c>
      <c r="Q116" s="49">
        <v>1</v>
      </c>
      <c r="R116" s="49">
        <v>0</v>
      </c>
      <c r="S116" s="49">
        <v>8</v>
      </c>
      <c r="T116" s="49">
        <v>0</v>
      </c>
      <c r="U116" s="49">
        <v>0</v>
      </c>
      <c r="V116" s="49">
        <v>10</v>
      </c>
      <c r="W116" s="49">
        <v>28</v>
      </c>
      <c r="X116" s="49">
        <v>91</v>
      </c>
      <c r="Y116" s="49">
        <v>31</v>
      </c>
      <c r="Z116" s="49">
        <v>1</v>
      </c>
      <c r="AA116" s="49">
        <v>0</v>
      </c>
      <c r="AB116" s="49">
        <v>0</v>
      </c>
      <c r="AC116" s="49">
        <v>1</v>
      </c>
      <c r="AD116" s="49">
        <v>0</v>
      </c>
      <c r="AE116" s="293" t="s">
        <v>932</v>
      </c>
      <c r="AF116" s="294"/>
      <c r="AG116" s="49">
        <v>0</v>
      </c>
      <c r="AH116" s="49">
        <v>0</v>
      </c>
      <c r="AI116" s="49">
        <v>0</v>
      </c>
      <c r="AJ116" s="49">
        <v>25</v>
      </c>
      <c r="AK116" s="49">
        <v>0</v>
      </c>
      <c r="AL116" s="49">
        <v>0</v>
      </c>
      <c r="AM116" s="49">
        <v>0</v>
      </c>
      <c r="AN116" s="49">
        <v>0</v>
      </c>
      <c r="AO116" s="294"/>
      <c r="AP116" s="330">
        <v>29</v>
      </c>
      <c r="AQ116" s="338">
        <v>0.24099999999999999</v>
      </c>
      <c r="AR116" s="338">
        <v>0.26700000000000002</v>
      </c>
      <c r="AS116" s="338">
        <v>0.27600000000000002</v>
      </c>
      <c r="AT116" s="338">
        <v>0.54300000000000004</v>
      </c>
      <c r="AU116" s="294"/>
      <c r="AV116" s="332">
        <v>55</v>
      </c>
      <c r="AW116" s="331">
        <v>0.27300000000000002</v>
      </c>
      <c r="AX116" s="331">
        <v>0.36899999999999999</v>
      </c>
      <c r="AY116" s="331">
        <v>0.41799999999999998</v>
      </c>
      <c r="AZ116" s="331">
        <v>0.78700000000000003</v>
      </c>
    </row>
    <row r="117" spans="1:52" ht="15.75" thickBot="1">
      <c r="A117" s="50" t="s">
        <v>2043</v>
      </c>
      <c r="B117" s="50" t="s">
        <v>2044</v>
      </c>
      <c r="C117" s="49">
        <v>28</v>
      </c>
      <c r="D117" s="49" t="s">
        <v>38</v>
      </c>
      <c r="E117" s="49" t="s">
        <v>34</v>
      </c>
      <c r="F117" s="49" t="s">
        <v>10</v>
      </c>
      <c r="G117" s="49">
        <v>48</v>
      </c>
      <c r="H117" s="49">
        <v>87</v>
      </c>
      <c r="I117" s="49">
        <v>84</v>
      </c>
      <c r="J117" s="292">
        <v>0.20200000000000001</v>
      </c>
      <c r="K117" s="292">
        <v>0.20699999999999999</v>
      </c>
      <c r="L117" s="292">
        <v>0.25</v>
      </c>
      <c r="M117" s="292">
        <v>0.45700000000000002</v>
      </c>
      <c r="N117" s="49">
        <v>5</v>
      </c>
      <c r="O117" s="49">
        <v>17</v>
      </c>
      <c r="P117" s="49">
        <v>4</v>
      </c>
      <c r="Q117" s="49">
        <v>0</v>
      </c>
      <c r="R117" s="49">
        <v>0</v>
      </c>
      <c r="S117" s="49">
        <v>10</v>
      </c>
      <c r="T117" s="49">
        <v>0</v>
      </c>
      <c r="U117" s="49">
        <v>0</v>
      </c>
      <c r="V117" s="49">
        <v>1</v>
      </c>
      <c r="W117" s="49">
        <v>13</v>
      </c>
      <c r="X117" s="49">
        <v>24</v>
      </c>
      <c r="Y117" s="49">
        <v>21</v>
      </c>
      <c r="Z117" s="49">
        <v>4</v>
      </c>
      <c r="AA117" s="49">
        <v>0</v>
      </c>
      <c r="AB117" s="49">
        <v>0</v>
      </c>
      <c r="AC117" s="49">
        <v>2</v>
      </c>
      <c r="AD117" s="49">
        <v>0</v>
      </c>
      <c r="AE117" s="293" t="s">
        <v>884</v>
      </c>
      <c r="AF117" s="294"/>
      <c r="AG117" s="49">
        <v>47</v>
      </c>
      <c r="AH117" s="49">
        <v>0</v>
      </c>
      <c r="AI117" s="49">
        <v>0</v>
      </c>
      <c r="AJ117" s="49">
        <v>0</v>
      </c>
      <c r="AK117" s="49">
        <v>0</v>
      </c>
      <c r="AL117" s="49">
        <v>0</v>
      </c>
      <c r="AM117" s="49">
        <v>0</v>
      </c>
      <c r="AN117" s="49">
        <v>0</v>
      </c>
      <c r="AO117" s="294"/>
      <c r="AP117" s="330">
        <v>27</v>
      </c>
      <c r="AQ117" s="331">
        <v>0.14799999999999999</v>
      </c>
      <c r="AR117" s="331">
        <v>0.14799999999999999</v>
      </c>
      <c r="AS117" s="331">
        <v>0.185</v>
      </c>
      <c r="AT117" s="331">
        <v>0.33300000000000002</v>
      </c>
      <c r="AU117" s="294"/>
      <c r="AV117" s="332">
        <v>57</v>
      </c>
      <c r="AW117" s="331">
        <v>0.22800000000000001</v>
      </c>
      <c r="AX117" s="331">
        <v>0.23300000000000001</v>
      </c>
      <c r="AY117" s="331">
        <v>0.28100000000000003</v>
      </c>
      <c r="AZ117" s="331">
        <v>0.51400000000000001</v>
      </c>
    </row>
    <row r="118" spans="1:52" ht="15.75" thickBot="1">
      <c r="A118" s="50" t="s">
        <v>2045</v>
      </c>
      <c r="B118" s="50" t="s">
        <v>2046</v>
      </c>
      <c r="C118" s="49">
        <v>32</v>
      </c>
      <c r="D118" s="49" t="s">
        <v>89</v>
      </c>
      <c r="E118" s="49" t="s">
        <v>34</v>
      </c>
      <c r="F118" s="49" t="s">
        <v>35</v>
      </c>
      <c r="G118" s="49">
        <v>29</v>
      </c>
      <c r="H118" s="49">
        <v>93</v>
      </c>
      <c r="I118" s="49">
        <v>83</v>
      </c>
      <c r="J118" s="292">
        <v>0.24099999999999999</v>
      </c>
      <c r="K118" s="292">
        <v>0.32300000000000001</v>
      </c>
      <c r="L118" s="292">
        <v>0.39800000000000002</v>
      </c>
      <c r="M118" s="292">
        <v>0.72</v>
      </c>
      <c r="N118" s="49">
        <v>14</v>
      </c>
      <c r="O118" s="49">
        <v>20</v>
      </c>
      <c r="P118" s="49">
        <v>6</v>
      </c>
      <c r="Q118" s="49">
        <v>2</v>
      </c>
      <c r="R118" s="49">
        <v>1</v>
      </c>
      <c r="S118" s="49">
        <v>10</v>
      </c>
      <c r="T118" s="49">
        <v>1</v>
      </c>
      <c r="U118" s="49">
        <v>1</v>
      </c>
      <c r="V118" s="49">
        <v>10</v>
      </c>
      <c r="W118" s="49">
        <v>27</v>
      </c>
      <c r="X118" s="49">
        <v>90</v>
      </c>
      <c r="Y118" s="49">
        <v>33</v>
      </c>
      <c r="Z118" s="49">
        <v>1</v>
      </c>
      <c r="AA118" s="49">
        <v>0</v>
      </c>
      <c r="AB118" s="49">
        <v>0</v>
      </c>
      <c r="AC118" s="49">
        <v>0</v>
      </c>
      <c r="AD118" s="49">
        <v>0</v>
      </c>
      <c r="AE118" s="293" t="s">
        <v>2047</v>
      </c>
      <c r="AF118" s="294"/>
      <c r="AG118" s="49">
        <v>0</v>
      </c>
      <c r="AH118" s="49">
        <v>0</v>
      </c>
      <c r="AI118" s="49">
        <v>0</v>
      </c>
      <c r="AJ118" s="49">
        <v>0</v>
      </c>
      <c r="AK118" s="49">
        <v>0</v>
      </c>
      <c r="AL118" s="49">
        <v>0</v>
      </c>
      <c r="AM118" s="49">
        <v>0</v>
      </c>
      <c r="AN118" s="49">
        <v>26</v>
      </c>
      <c r="AO118" s="294"/>
      <c r="AP118" s="330">
        <v>10</v>
      </c>
      <c r="AQ118" s="338">
        <v>0.3</v>
      </c>
      <c r="AR118" s="338">
        <v>0.36399999999999999</v>
      </c>
      <c r="AS118" s="338">
        <v>0.3</v>
      </c>
      <c r="AT118" s="338">
        <v>0.66400000000000003</v>
      </c>
      <c r="AU118" s="294"/>
      <c r="AV118" s="332">
        <v>73</v>
      </c>
      <c r="AW118" s="331">
        <v>0.23300000000000001</v>
      </c>
      <c r="AX118" s="331">
        <v>0.317</v>
      </c>
      <c r="AY118" s="331">
        <v>0.41099999999999998</v>
      </c>
      <c r="AZ118" s="331">
        <v>0.72799999999999998</v>
      </c>
    </row>
    <row r="119" spans="1:52" ht="15.75" thickBot="1">
      <c r="A119" s="50" t="s">
        <v>2048</v>
      </c>
      <c r="B119" s="50" t="s">
        <v>2049</v>
      </c>
      <c r="C119" s="49">
        <v>25</v>
      </c>
      <c r="D119" s="49" t="s">
        <v>100</v>
      </c>
      <c r="E119" s="49" t="s">
        <v>43</v>
      </c>
      <c r="F119" s="49" t="s">
        <v>10</v>
      </c>
      <c r="G119" s="49">
        <v>37</v>
      </c>
      <c r="H119" s="49">
        <v>89</v>
      </c>
      <c r="I119" s="49">
        <v>82</v>
      </c>
      <c r="J119" s="292">
        <v>0.13400000000000001</v>
      </c>
      <c r="K119" s="292">
        <v>0.182</v>
      </c>
      <c r="L119" s="292">
        <v>0.24399999999999999</v>
      </c>
      <c r="M119" s="292">
        <v>0.42599999999999999</v>
      </c>
      <c r="N119" s="49">
        <v>4</v>
      </c>
      <c r="O119" s="49">
        <v>11</v>
      </c>
      <c r="P119" s="49">
        <v>3</v>
      </c>
      <c r="Q119" s="49">
        <v>0</v>
      </c>
      <c r="R119" s="49">
        <v>2</v>
      </c>
      <c r="S119" s="49">
        <v>7</v>
      </c>
      <c r="T119" s="49">
        <v>0</v>
      </c>
      <c r="U119" s="49">
        <v>0</v>
      </c>
      <c r="V119" s="49">
        <v>5</v>
      </c>
      <c r="W119" s="49">
        <v>22</v>
      </c>
      <c r="X119" s="49">
        <v>10</v>
      </c>
      <c r="Y119" s="49">
        <v>20</v>
      </c>
      <c r="Z119" s="49">
        <v>5</v>
      </c>
      <c r="AA119" s="49">
        <v>0</v>
      </c>
      <c r="AB119" s="49">
        <v>1</v>
      </c>
      <c r="AC119" s="49">
        <v>1</v>
      </c>
      <c r="AD119" s="49">
        <v>0</v>
      </c>
      <c r="AE119" s="293" t="s">
        <v>884</v>
      </c>
      <c r="AF119" s="294"/>
      <c r="AG119" s="49">
        <v>28</v>
      </c>
      <c r="AH119" s="49">
        <v>0</v>
      </c>
      <c r="AI119" s="49">
        <v>0</v>
      </c>
      <c r="AJ119" s="49">
        <v>0</v>
      </c>
      <c r="AK119" s="49">
        <v>0</v>
      </c>
      <c r="AL119" s="49">
        <v>0</v>
      </c>
      <c r="AM119" s="49">
        <v>0</v>
      </c>
      <c r="AN119" s="49">
        <v>0</v>
      </c>
      <c r="AO119" s="294"/>
      <c r="AP119" s="330">
        <v>32</v>
      </c>
      <c r="AQ119" s="331">
        <v>0.125</v>
      </c>
      <c r="AR119" s="331">
        <v>0.125</v>
      </c>
      <c r="AS119" s="331">
        <v>0.219</v>
      </c>
      <c r="AT119" s="331">
        <v>0.34399999999999997</v>
      </c>
      <c r="AU119" s="294"/>
      <c r="AV119" s="332">
        <v>50</v>
      </c>
      <c r="AW119" s="331">
        <v>0.14000000000000001</v>
      </c>
      <c r="AX119" s="331">
        <v>0.214</v>
      </c>
      <c r="AY119" s="331">
        <v>0.26</v>
      </c>
      <c r="AZ119" s="331">
        <v>0.47399999999999998</v>
      </c>
    </row>
    <row r="120" spans="1:52" ht="15.75" thickBot="1">
      <c r="A120" s="50" t="s">
        <v>2050</v>
      </c>
      <c r="B120" s="50" t="s">
        <v>2051</v>
      </c>
      <c r="C120" s="49">
        <v>31</v>
      </c>
      <c r="D120" s="49" t="s">
        <v>84</v>
      </c>
      <c r="E120" s="49" t="s">
        <v>34</v>
      </c>
      <c r="F120" s="49" t="s">
        <v>10</v>
      </c>
      <c r="G120" s="49">
        <v>32</v>
      </c>
      <c r="H120" s="49">
        <v>88</v>
      </c>
      <c r="I120" s="49">
        <v>80</v>
      </c>
      <c r="J120" s="292">
        <v>0.22500000000000001</v>
      </c>
      <c r="K120" s="292">
        <v>0.28699999999999998</v>
      </c>
      <c r="L120" s="292">
        <v>0.33800000000000002</v>
      </c>
      <c r="M120" s="292">
        <v>0.625</v>
      </c>
      <c r="N120" s="49">
        <v>9</v>
      </c>
      <c r="O120" s="49">
        <v>18</v>
      </c>
      <c r="P120" s="49">
        <v>4</v>
      </c>
      <c r="Q120" s="49">
        <v>1</v>
      </c>
      <c r="R120" s="49">
        <v>1</v>
      </c>
      <c r="S120" s="49">
        <v>7</v>
      </c>
      <c r="T120" s="49">
        <v>0</v>
      </c>
      <c r="U120" s="49">
        <v>1</v>
      </c>
      <c r="V120" s="49">
        <v>7</v>
      </c>
      <c r="W120" s="49">
        <v>3</v>
      </c>
      <c r="X120" s="49">
        <v>63</v>
      </c>
      <c r="Y120" s="49">
        <v>27</v>
      </c>
      <c r="Z120" s="49">
        <v>6</v>
      </c>
      <c r="AA120" s="49">
        <v>0</v>
      </c>
      <c r="AB120" s="49">
        <v>1</v>
      </c>
      <c r="AC120" s="49">
        <v>0</v>
      </c>
      <c r="AD120" s="49">
        <v>1</v>
      </c>
      <c r="AE120" s="293" t="s">
        <v>1057</v>
      </c>
      <c r="AF120" s="294"/>
      <c r="AG120" s="49">
        <v>0</v>
      </c>
      <c r="AH120" s="49">
        <v>0</v>
      </c>
      <c r="AI120" s="49">
        <v>0</v>
      </c>
      <c r="AJ120" s="49">
        <v>0</v>
      </c>
      <c r="AK120" s="49">
        <v>0</v>
      </c>
      <c r="AL120" s="49">
        <v>10</v>
      </c>
      <c r="AM120" s="49">
        <v>2</v>
      </c>
      <c r="AN120" s="49">
        <v>17</v>
      </c>
      <c r="AO120" s="294"/>
      <c r="AP120" s="330">
        <v>49</v>
      </c>
      <c r="AQ120" s="331">
        <v>0.28599999999999998</v>
      </c>
      <c r="AR120" s="331">
        <v>0.34</v>
      </c>
      <c r="AS120" s="331">
        <v>0.38800000000000001</v>
      </c>
      <c r="AT120" s="331">
        <v>0.72699999999999998</v>
      </c>
      <c r="AU120" s="294"/>
      <c r="AV120" s="332">
        <v>31</v>
      </c>
      <c r="AW120" s="331">
        <v>0.129</v>
      </c>
      <c r="AX120" s="331">
        <v>0.20599999999999999</v>
      </c>
      <c r="AY120" s="331">
        <v>0.25800000000000001</v>
      </c>
      <c r="AZ120" s="331">
        <v>0.46400000000000002</v>
      </c>
    </row>
    <row r="121" spans="1:52" ht="15.75" thickBot="1">
      <c r="A121" s="50" t="s">
        <v>2052</v>
      </c>
      <c r="B121" s="50" t="s">
        <v>2053</v>
      </c>
      <c r="C121" s="49">
        <v>29</v>
      </c>
      <c r="D121" s="49" t="s">
        <v>65</v>
      </c>
      <c r="E121" s="49" t="s">
        <v>34</v>
      </c>
      <c r="F121" s="49" t="s">
        <v>35</v>
      </c>
      <c r="G121" s="49">
        <v>30</v>
      </c>
      <c r="H121" s="49">
        <v>88</v>
      </c>
      <c r="I121" s="49">
        <v>79</v>
      </c>
      <c r="J121" s="292">
        <v>0.253</v>
      </c>
      <c r="K121" s="292">
        <v>0.31</v>
      </c>
      <c r="L121" s="292">
        <v>0.39200000000000002</v>
      </c>
      <c r="M121" s="292">
        <v>0.70299999999999996</v>
      </c>
      <c r="N121" s="49">
        <v>9</v>
      </c>
      <c r="O121" s="49">
        <v>20</v>
      </c>
      <c r="P121" s="49">
        <v>5</v>
      </c>
      <c r="Q121" s="49">
        <v>0</v>
      </c>
      <c r="R121" s="49">
        <v>2</v>
      </c>
      <c r="S121" s="49">
        <v>11</v>
      </c>
      <c r="T121" s="49">
        <v>2</v>
      </c>
      <c r="U121" s="49">
        <v>0</v>
      </c>
      <c r="V121" s="49">
        <v>5</v>
      </c>
      <c r="W121" s="49">
        <v>21</v>
      </c>
      <c r="X121" s="49">
        <v>92</v>
      </c>
      <c r="Y121" s="49">
        <v>31</v>
      </c>
      <c r="Z121" s="49">
        <v>2</v>
      </c>
      <c r="AA121" s="49">
        <v>2</v>
      </c>
      <c r="AB121" s="49">
        <v>0</v>
      </c>
      <c r="AC121" s="49">
        <v>1</v>
      </c>
      <c r="AD121" s="49">
        <v>0</v>
      </c>
      <c r="AE121" s="293" t="s">
        <v>1563</v>
      </c>
      <c r="AF121" s="294"/>
      <c r="AG121" s="49">
        <v>0</v>
      </c>
      <c r="AH121" s="49">
        <v>0</v>
      </c>
      <c r="AI121" s="49">
        <v>0</v>
      </c>
      <c r="AJ121" s="49">
        <v>0</v>
      </c>
      <c r="AK121" s="49">
        <v>0</v>
      </c>
      <c r="AL121" s="49">
        <v>15</v>
      </c>
      <c r="AM121" s="49">
        <v>0</v>
      </c>
      <c r="AN121" s="49">
        <v>5</v>
      </c>
      <c r="AO121" s="294"/>
      <c r="AP121" s="330">
        <v>6</v>
      </c>
      <c r="AQ121" s="331">
        <v>0.16700000000000001</v>
      </c>
      <c r="AR121" s="331">
        <v>0.28599999999999998</v>
      </c>
      <c r="AS121" s="331">
        <v>0.16700000000000001</v>
      </c>
      <c r="AT121" s="331">
        <v>0.45200000000000001</v>
      </c>
      <c r="AU121" s="294"/>
      <c r="AV121" s="332">
        <v>73</v>
      </c>
      <c r="AW121" s="331">
        <v>0.26</v>
      </c>
      <c r="AX121" s="331">
        <v>0.313</v>
      </c>
      <c r="AY121" s="331">
        <v>0.41099999999999998</v>
      </c>
      <c r="AZ121" s="331">
        <v>0.72299999999999998</v>
      </c>
    </row>
    <row r="122" spans="1:52" ht="15.75" thickBot="1">
      <c r="A122" s="50" t="s">
        <v>2054</v>
      </c>
      <c r="B122" s="50" t="s">
        <v>2055</v>
      </c>
      <c r="C122" s="49">
        <v>23</v>
      </c>
      <c r="D122" s="49" t="s">
        <v>78</v>
      </c>
      <c r="E122" s="49" t="s">
        <v>43</v>
      </c>
      <c r="F122" s="49" t="s">
        <v>10</v>
      </c>
      <c r="G122" s="49">
        <v>27</v>
      </c>
      <c r="H122" s="49">
        <v>87</v>
      </c>
      <c r="I122" s="49">
        <v>78</v>
      </c>
      <c r="J122" s="292">
        <v>0.20499999999999999</v>
      </c>
      <c r="K122" s="292">
        <v>0.27600000000000002</v>
      </c>
      <c r="L122" s="292">
        <v>0.38500000000000001</v>
      </c>
      <c r="M122" s="292">
        <v>0.66</v>
      </c>
      <c r="N122" s="49">
        <v>6</v>
      </c>
      <c r="O122" s="49">
        <v>16</v>
      </c>
      <c r="P122" s="49">
        <v>3</v>
      </c>
      <c r="Q122" s="49">
        <v>1</v>
      </c>
      <c r="R122" s="49">
        <v>3</v>
      </c>
      <c r="S122" s="49">
        <v>11</v>
      </c>
      <c r="T122" s="49">
        <v>0</v>
      </c>
      <c r="U122" s="49">
        <v>1</v>
      </c>
      <c r="V122" s="49">
        <v>6</v>
      </c>
      <c r="W122" s="49">
        <v>22</v>
      </c>
      <c r="X122" s="49">
        <v>71</v>
      </c>
      <c r="Y122" s="49">
        <v>30</v>
      </c>
      <c r="Z122" s="49">
        <v>4</v>
      </c>
      <c r="AA122" s="49">
        <v>2</v>
      </c>
      <c r="AB122" s="49">
        <v>0</v>
      </c>
      <c r="AC122" s="49">
        <v>1</v>
      </c>
      <c r="AD122" s="49">
        <v>0</v>
      </c>
      <c r="AE122" s="293" t="s">
        <v>1918</v>
      </c>
      <c r="AF122" s="294"/>
      <c r="AG122" s="49">
        <v>0</v>
      </c>
      <c r="AH122" s="49">
        <v>0</v>
      </c>
      <c r="AI122" s="49">
        <v>0</v>
      </c>
      <c r="AJ122" s="49">
        <v>0</v>
      </c>
      <c r="AK122" s="49">
        <v>0</v>
      </c>
      <c r="AL122" s="49">
        <v>10</v>
      </c>
      <c r="AM122" s="49">
        <v>0</v>
      </c>
      <c r="AN122" s="49">
        <v>14</v>
      </c>
      <c r="AO122" s="294"/>
      <c r="AP122" s="330">
        <v>26</v>
      </c>
      <c r="AQ122" s="331">
        <v>0.154</v>
      </c>
      <c r="AR122" s="331">
        <v>0.24099999999999999</v>
      </c>
      <c r="AS122" s="331">
        <v>0.42299999999999999</v>
      </c>
      <c r="AT122" s="331">
        <v>0.66400000000000003</v>
      </c>
      <c r="AU122" s="294"/>
      <c r="AV122" s="332">
        <v>52</v>
      </c>
      <c r="AW122" s="331">
        <v>0.23100000000000001</v>
      </c>
      <c r="AX122" s="331">
        <v>0.29299999999999998</v>
      </c>
      <c r="AY122" s="331">
        <v>0.36499999999999999</v>
      </c>
      <c r="AZ122" s="331">
        <v>0.65800000000000003</v>
      </c>
    </row>
    <row r="123" spans="1:52" ht="15.75" thickBot="1">
      <c r="A123" s="50" t="s">
        <v>2056</v>
      </c>
      <c r="B123" s="50" t="s">
        <v>2057</v>
      </c>
      <c r="C123" s="49">
        <v>27</v>
      </c>
      <c r="D123" s="49" t="s">
        <v>47</v>
      </c>
      <c r="E123" s="49" t="s">
        <v>43</v>
      </c>
      <c r="F123" s="49" t="s">
        <v>35</v>
      </c>
      <c r="G123" s="49">
        <v>51</v>
      </c>
      <c r="H123" s="49">
        <v>90</v>
      </c>
      <c r="I123" s="49">
        <v>78</v>
      </c>
      <c r="J123" s="292">
        <v>0.16700000000000001</v>
      </c>
      <c r="K123" s="292">
        <v>0.27800000000000002</v>
      </c>
      <c r="L123" s="292">
        <v>0.29499999999999998</v>
      </c>
      <c r="M123" s="292">
        <v>0.57299999999999995</v>
      </c>
      <c r="N123" s="49">
        <v>6</v>
      </c>
      <c r="O123" s="49">
        <v>13</v>
      </c>
      <c r="P123" s="49">
        <v>2</v>
      </c>
      <c r="Q123" s="49">
        <v>1</v>
      </c>
      <c r="R123" s="49">
        <v>2</v>
      </c>
      <c r="S123" s="49">
        <v>7</v>
      </c>
      <c r="T123" s="49">
        <v>0</v>
      </c>
      <c r="U123" s="49">
        <v>0</v>
      </c>
      <c r="V123" s="49">
        <v>12</v>
      </c>
      <c r="W123" s="49">
        <v>22</v>
      </c>
      <c r="X123" s="49">
        <v>53</v>
      </c>
      <c r="Y123" s="49">
        <v>23</v>
      </c>
      <c r="Z123" s="49">
        <v>3</v>
      </c>
      <c r="AA123" s="49">
        <v>0</v>
      </c>
      <c r="AB123" s="49">
        <v>0</v>
      </c>
      <c r="AC123" s="49">
        <v>0</v>
      </c>
      <c r="AD123" s="49">
        <v>0</v>
      </c>
      <c r="AE123" s="293" t="s">
        <v>2058</v>
      </c>
      <c r="AF123" s="294"/>
      <c r="AG123" s="49">
        <v>0</v>
      </c>
      <c r="AH123" s="49">
        <v>21</v>
      </c>
      <c r="AI123" s="49">
        <v>0</v>
      </c>
      <c r="AJ123" s="49">
        <v>0</v>
      </c>
      <c r="AK123" s="49">
        <v>0</v>
      </c>
      <c r="AL123" s="49">
        <v>3</v>
      </c>
      <c r="AM123" s="49">
        <v>0</v>
      </c>
      <c r="AN123" s="49">
        <v>0</v>
      </c>
      <c r="AO123" s="294"/>
      <c r="AP123" s="330">
        <v>14</v>
      </c>
      <c r="AQ123" s="331">
        <v>7.0999999999999994E-2</v>
      </c>
      <c r="AR123" s="331">
        <v>0.13300000000000001</v>
      </c>
      <c r="AS123" s="331">
        <v>7.0999999999999994E-2</v>
      </c>
      <c r="AT123" s="331">
        <v>0.20499999999999999</v>
      </c>
      <c r="AU123" s="294"/>
      <c r="AV123" s="332">
        <v>64</v>
      </c>
      <c r="AW123" s="331">
        <v>0.188</v>
      </c>
      <c r="AX123" s="331">
        <v>0.307</v>
      </c>
      <c r="AY123" s="331">
        <v>0.34399999999999997</v>
      </c>
      <c r="AZ123" s="331">
        <v>0.65</v>
      </c>
    </row>
    <row r="124" spans="1:52" ht="15.75" thickBot="1">
      <c r="A124" s="50" t="s">
        <v>2059</v>
      </c>
      <c r="B124" s="50" t="s">
        <v>2060</v>
      </c>
      <c r="C124" s="49">
        <v>23</v>
      </c>
      <c r="D124" s="49" t="s">
        <v>42</v>
      </c>
      <c r="E124" s="49" t="s">
        <v>43</v>
      </c>
      <c r="F124" s="49" t="s">
        <v>10</v>
      </c>
      <c r="G124" s="49">
        <v>32</v>
      </c>
      <c r="H124" s="49">
        <v>82</v>
      </c>
      <c r="I124" s="49">
        <v>77</v>
      </c>
      <c r="J124" s="292">
        <v>0.20799999999999999</v>
      </c>
      <c r="K124" s="292">
        <v>0.25600000000000001</v>
      </c>
      <c r="L124" s="292">
        <v>0.27300000000000002</v>
      </c>
      <c r="M124" s="292">
        <v>0.52900000000000003</v>
      </c>
      <c r="N124" s="49">
        <v>4</v>
      </c>
      <c r="O124" s="49">
        <v>16</v>
      </c>
      <c r="P124" s="49">
        <v>2</v>
      </c>
      <c r="Q124" s="49">
        <v>0</v>
      </c>
      <c r="R124" s="49">
        <v>1</v>
      </c>
      <c r="S124" s="49">
        <v>7</v>
      </c>
      <c r="T124" s="49">
        <v>0</v>
      </c>
      <c r="U124" s="49">
        <v>1</v>
      </c>
      <c r="V124" s="49">
        <v>4</v>
      </c>
      <c r="W124" s="49">
        <v>19</v>
      </c>
      <c r="X124" s="49">
        <v>41</v>
      </c>
      <c r="Y124" s="49">
        <v>21</v>
      </c>
      <c r="Z124" s="49">
        <v>3</v>
      </c>
      <c r="AA124" s="49">
        <v>1</v>
      </c>
      <c r="AB124" s="49">
        <v>0</v>
      </c>
      <c r="AC124" s="49">
        <v>0</v>
      </c>
      <c r="AD124" s="49">
        <v>1</v>
      </c>
      <c r="AE124" s="293" t="s">
        <v>915</v>
      </c>
      <c r="AF124" s="294"/>
      <c r="AG124" s="49">
        <v>0</v>
      </c>
      <c r="AH124" s="49">
        <v>0</v>
      </c>
      <c r="AI124" s="49">
        <v>20</v>
      </c>
      <c r="AJ124" s="49">
        <v>0</v>
      </c>
      <c r="AK124" s="49">
        <v>0</v>
      </c>
      <c r="AL124" s="49">
        <v>0</v>
      </c>
      <c r="AM124" s="49">
        <v>0</v>
      </c>
      <c r="AN124" s="49">
        <v>0</v>
      </c>
      <c r="AO124" s="294"/>
      <c r="AP124" s="330">
        <v>25</v>
      </c>
      <c r="AQ124" s="331">
        <v>0.28000000000000003</v>
      </c>
      <c r="AR124" s="331">
        <v>0.379</v>
      </c>
      <c r="AS124" s="331">
        <v>0.44</v>
      </c>
      <c r="AT124" s="331">
        <v>0.81899999999999995</v>
      </c>
      <c r="AU124" s="294"/>
      <c r="AV124" s="332">
        <v>52</v>
      </c>
      <c r="AW124" s="331">
        <v>0.17299999999999999</v>
      </c>
      <c r="AX124" s="331">
        <v>0.189</v>
      </c>
      <c r="AY124" s="331">
        <v>0.192</v>
      </c>
      <c r="AZ124" s="331">
        <v>0.38100000000000001</v>
      </c>
    </row>
    <row r="125" spans="1:52" ht="15.75" thickBot="1">
      <c r="A125" s="50" t="s">
        <v>2061</v>
      </c>
      <c r="B125" s="50" t="s">
        <v>2062</v>
      </c>
      <c r="C125" s="49">
        <v>23</v>
      </c>
      <c r="D125" s="49" t="s">
        <v>55</v>
      </c>
      <c r="E125" s="49" t="s">
        <v>34</v>
      </c>
      <c r="F125" s="49" t="s">
        <v>10</v>
      </c>
      <c r="G125" s="49">
        <v>33</v>
      </c>
      <c r="H125" s="49">
        <v>83</v>
      </c>
      <c r="I125" s="49">
        <v>76</v>
      </c>
      <c r="J125" s="292">
        <v>0.26300000000000001</v>
      </c>
      <c r="K125" s="292">
        <v>0.32500000000000001</v>
      </c>
      <c r="L125" s="292">
        <v>0.34200000000000003</v>
      </c>
      <c r="M125" s="292">
        <v>0.66700000000000004</v>
      </c>
      <c r="N125" s="49">
        <v>13</v>
      </c>
      <c r="O125" s="49">
        <v>20</v>
      </c>
      <c r="P125" s="49">
        <v>6</v>
      </c>
      <c r="Q125" s="49">
        <v>0</v>
      </c>
      <c r="R125" s="49">
        <v>0</v>
      </c>
      <c r="S125" s="49">
        <v>1</v>
      </c>
      <c r="T125" s="49">
        <v>1</v>
      </c>
      <c r="U125" s="49">
        <v>0</v>
      </c>
      <c r="V125" s="49">
        <v>6</v>
      </c>
      <c r="W125" s="49">
        <v>23</v>
      </c>
      <c r="X125" s="49">
        <v>76</v>
      </c>
      <c r="Y125" s="49">
        <v>26</v>
      </c>
      <c r="Z125" s="49">
        <v>2</v>
      </c>
      <c r="AA125" s="49">
        <v>1</v>
      </c>
      <c r="AB125" s="49">
        <v>0</v>
      </c>
      <c r="AC125" s="49">
        <v>0</v>
      </c>
      <c r="AD125" s="49">
        <v>0</v>
      </c>
      <c r="AE125" s="293" t="s">
        <v>892</v>
      </c>
      <c r="AF125" s="294"/>
      <c r="AG125" s="49">
        <v>0</v>
      </c>
      <c r="AH125" s="49">
        <v>21</v>
      </c>
      <c r="AI125" s="49">
        <v>0</v>
      </c>
      <c r="AJ125" s="49">
        <v>0</v>
      </c>
      <c r="AK125" s="49">
        <v>0</v>
      </c>
      <c r="AL125" s="49">
        <v>0</v>
      </c>
      <c r="AM125" s="49">
        <v>0</v>
      </c>
      <c r="AN125" s="49">
        <v>0</v>
      </c>
      <c r="AO125" s="294"/>
      <c r="AP125" s="330">
        <v>42</v>
      </c>
      <c r="AQ125" s="331">
        <v>0.38100000000000001</v>
      </c>
      <c r="AR125" s="331">
        <v>0.45800000000000002</v>
      </c>
      <c r="AS125" s="331">
        <v>0.5</v>
      </c>
      <c r="AT125" s="331">
        <v>0.95799999999999996</v>
      </c>
      <c r="AU125" s="294"/>
      <c r="AV125" s="332">
        <v>34</v>
      </c>
      <c r="AW125" s="331">
        <v>0.11799999999999999</v>
      </c>
      <c r="AX125" s="331">
        <v>0.14299999999999999</v>
      </c>
      <c r="AY125" s="331">
        <v>0.14699999999999999</v>
      </c>
      <c r="AZ125" s="331">
        <v>0.28999999999999998</v>
      </c>
    </row>
    <row r="126" spans="1:52" ht="15.75" thickBot="1">
      <c r="A126" s="50" t="s">
        <v>2063</v>
      </c>
      <c r="B126" s="50" t="s">
        <v>2064</v>
      </c>
      <c r="C126" s="49">
        <v>32</v>
      </c>
      <c r="D126" s="49" t="s">
        <v>44</v>
      </c>
      <c r="E126" s="49" t="s">
        <v>34</v>
      </c>
      <c r="F126" s="49" t="s">
        <v>35</v>
      </c>
      <c r="G126" s="49">
        <v>36</v>
      </c>
      <c r="H126" s="49">
        <v>88</v>
      </c>
      <c r="I126" s="49">
        <v>75</v>
      </c>
      <c r="J126" s="292">
        <v>0.2</v>
      </c>
      <c r="K126" s="292">
        <v>0.29899999999999999</v>
      </c>
      <c r="L126" s="292">
        <v>0.26700000000000002</v>
      </c>
      <c r="M126" s="292">
        <v>0.56599999999999995</v>
      </c>
      <c r="N126" s="49">
        <v>7</v>
      </c>
      <c r="O126" s="49">
        <v>15</v>
      </c>
      <c r="P126" s="49">
        <v>2</v>
      </c>
      <c r="Q126" s="49">
        <v>0</v>
      </c>
      <c r="R126" s="49">
        <v>1</v>
      </c>
      <c r="S126" s="49">
        <v>5</v>
      </c>
      <c r="T126" s="49">
        <v>0</v>
      </c>
      <c r="U126" s="49">
        <v>0</v>
      </c>
      <c r="V126" s="49">
        <v>9</v>
      </c>
      <c r="W126" s="49">
        <v>22</v>
      </c>
      <c r="X126" s="49">
        <v>51</v>
      </c>
      <c r="Y126" s="49">
        <v>20</v>
      </c>
      <c r="Z126" s="49">
        <v>2</v>
      </c>
      <c r="AA126" s="49">
        <v>2</v>
      </c>
      <c r="AB126" s="49">
        <v>1</v>
      </c>
      <c r="AC126" s="49">
        <v>1</v>
      </c>
      <c r="AD126" s="49">
        <v>0</v>
      </c>
      <c r="AE126" s="293" t="s">
        <v>2065</v>
      </c>
      <c r="AF126" s="294"/>
      <c r="AG126" s="49">
        <v>0</v>
      </c>
      <c r="AH126" s="49">
        <v>0</v>
      </c>
      <c r="AI126" s="49">
        <v>3</v>
      </c>
      <c r="AJ126" s="49">
        <v>18</v>
      </c>
      <c r="AK126" s="49">
        <v>0</v>
      </c>
      <c r="AL126" s="49">
        <v>8</v>
      </c>
      <c r="AM126" s="49">
        <v>0</v>
      </c>
      <c r="AN126" s="49">
        <v>0</v>
      </c>
      <c r="AO126" s="294"/>
      <c r="AP126" s="330">
        <v>4</v>
      </c>
      <c r="AQ126" s="331">
        <v>0</v>
      </c>
      <c r="AR126" s="331">
        <v>0.42899999999999999</v>
      </c>
      <c r="AS126" s="331">
        <v>0</v>
      </c>
      <c r="AT126" s="331">
        <v>0.42899999999999999</v>
      </c>
      <c r="AU126" s="294"/>
      <c r="AV126" s="332">
        <v>71</v>
      </c>
      <c r="AW126" s="331">
        <v>0.21099999999999999</v>
      </c>
      <c r="AX126" s="331">
        <v>0.28799999999999998</v>
      </c>
      <c r="AY126" s="331">
        <v>0.28199999999999997</v>
      </c>
      <c r="AZ126" s="331">
        <v>0.56899999999999995</v>
      </c>
    </row>
    <row r="127" spans="1:52" ht="15.75" thickBot="1">
      <c r="A127" s="50" t="s">
        <v>2066</v>
      </c>
      <c r="B127" s="50" t="s">
        <v>2067</v>
      </c>
      <c r="C127" s="49">
        <v>32</v>
      </c>
      <c r="D127" s="49" t="s">
        <v>69</v>
      </c>
      <c r="E127" s="49" t="s">
        <v>43</v>
      </c>
      <c r="F127" s="49" t="s">
        <v>10</v>
      </c>
      <c r="G127" s="49">
        <v>38</v>
      </c>
      <c r="H127" s="49">
        <v>79</v>
      </c>
      <c r="I127" s="49">
        <v>74</v>
      </c>
      <c r="J127" s="292">
        <v>0.16200000000000001</v>
      </c>
      <c r="K127" s="292">
        <v>0.215</v>
      </c>
      <c r="L127" s="292">
        <v>0.27</v>
      </c>
      <c r="M127" s="292">
        <v>0.48499999999999999</v>
      </c>
      <c r="N127" s="49">
        <v>8</v>
      </c>
      <c r="O127" s="49">
        <v>12</v>
      </c>
      <c r="P127" s="49">
        <v>3</v>
      </c>
      <c r="Q127" s="49">
        <v>1</v>
      </c>
      <c r="R127" s="49">
        <v>1</v>
      </c>
      <c r="S127" s="49">
        <v>5</v>
      </c>
      <c r="T127" s="49">
        <v>0</v>
      </c>
      <c r="U127" s="49">
        <v>0</v>
      </c>
      <c r="V127" s="49">
        <v>5</v>
      </c>
      <c r="W127" s="49">
        <v>22</v>
      </c>
      <c r="X127" s="49">
        <v>25</v>
      </c>
      <c r="Y127" s="49">
        <v>20</v>
      </c>
      <c r="Z127" s="49">
        <v>1</v>
      </c>
      <c r="AA127" s="49">
        <v>0</v>
      </c>
      <c r="AB127" s="49">
        <v>0</v>
      </c>
      <c r="AC127" s="49">
        <v>0</v>
      </c>
      <c r="AD127" s="49">
        <v>0</v>
      </c>
      <c r="AE127" s="293" t="s">
        <v>2068</v>
      </c>
      <c r="AF127" s="294"/>
      <c r="AG127" s="49">
        <v>0</v>
      </c>
      <c r="AH127" s="49">
        <v>0</v>
      </c>
      <c r="AI127" s="49">
        <v>0</v>
      </c>
      <c r="AJ127" s="49">
        <v>0</v>
      </c>
      <c r="AK127" s="49">
        <v>0</v>
      </c>
      <c r="AL127" s="49">
        <v>19</v>
      </c>
      <c r="AM127" s="49">
        <v>0</v>
      </c>
      <c r="AN127" s="49">
        <v>5</v>
      </c>
      <c r="AO127" s="294"/>
      <c r="AP127" s="330">
        <v>21</v>
      </c>
      <c r="AQ127" s="331">
        <v>0.23799999999999999</v>
      </c>
      <c r="AR127" s="331">
        <v>0.23799999999999999</v>
      </c>
      <c r="AS127" s="331">
        <v>0.42899999999999999</v>
      </c>
      <c r="AT127" s="331">
        <v>0.66700000000000004</v>
      </c>
      <c r="AU127" s="294"/>
      <c r="AV127" s="332">
        <v>53</v>
      </c>
      <c r="AW127" s="331">
        <v>0.13200000000000001</v>
      </c>
      <c r="AX127" s="331">
        <v>0.20699999999999999</v>
      </c>
      <c r="AY127" s="331">
        <v>0.20799999999999999</v>
      </c>
      <c r="AZ127" s="331">
        <v>0.41399999999999998</v>
      </c>
    </row>
    <row r="128" spans="1:52" ht="15.75" thickBot="1">
      <c r="A128" s="50" t="s">
        <v>2069</v>
      </c>
      <c r="B128" s="50" t="s">
        <v>2070</v>
      </c>
      <c r="C128" s="49">
        <v>24</v>
      </c>
      <c r="D128" s="49" t="s">
        <v>40</v>
      </c>
      <c r="E128" s="49" t="s">
        <v>34</v>
      </c>
      <c r="F128" s="49" t="s">
        <v>37</v>
      </c>
      <c r="G128" s="49">
        <v>33</v>
      </c>
      <c r="H128" s="49">
        <v>79</v>
      </c>
      <c r="I128" s="49">
        <v>74</v>
      </c>
      <c r="J128" s="292">
        <v>0.24299999999999999</v>
      </c>
      <c r="K128" s="292">
        <v>0.29099999999999998</v>
      </c>
      <c r="L128" s="292">
        <v>0.28399999999999997</v>
      </c>
      <c r="M128" s="292">
        <v>0.57499999999999996</v>
      </c>
      <c r="N128" s="49">
        <v>9</v>
      </c>
      <c r="O128" s="49">
        <v>18</v>
      </c>
      <c r="P128" s="49">
        <v>3</v>
      </c>
      <c r="Q128" s="49">
        <v>0</v>
      </c>
      <c r="R128" s="49">
        <v>0</v>
      </c>
      <c r="S128" s="49">
        <v>4</v>
      </c>
      <c r="T128" s="49">
        <v>1</v>
      </c>
      <c r="U128" s="49">
        <v>0</v>
      </c>
      <c r="V128" s="49">
        <v>4</v>
      </c>
      <c r="W128" s="49">
        <v>12</v>
      </c>
      <c r="X128" s="49">
        <v>54</v>
      </c>
      <c r="Y128" s="49">
        <v>21</v>
      </c>
      <c r="Z128" s="49">
        <v>1</v>
      </c>
      <c r="AA128" s="49">
        <v>1</v>
      </c>
      <c r="AB128" s="49">
        <v>0</v>
      </c>
      <c r="AC128" s="49">
        <v>0</v>
      </c>
      <c r="AD128" s="49">
        <v>0</v>
      </c>
      <c r="AE128" s="293" t="s">
        <v>2071</v>
      </c>
      <c r="AF128" s="294"/>
      <c r="AG128" s="49">
        <v>0</v>
      </c>
      <c r="AH128" s="49">
        <v>0</v>
      </c>
      <c r="AI128" s="49">
        <v>20</v>
      </c>
      <c r="AJ128" s="49">
        <v>12</v>
      </c>
      <c r="AK128" s="49">
        <v>3</v>
      </c>
      <c r="AL128" s="49">
        <v>0</v>
      </c>
      <c r="AM128" s="49">
        <v>0</v>
      </c>
      <c r="AN128" s="49">
        <v>0</v>
      </c>
      <c r="AO128" s="294"/>
      <c r="AP128" s="330">
        <v>22</v>
      </c>
      <c r="AQ128" s="331">
        <v>0.22700000000000001</v>
      </c>
      <c r="AR128" s="331">
        <v>0.26100000000000001</v>
      </c>
      <c r="AS128" s="331">
        <v>0.27300000000000002</v>
      </c>
      <c r="AT128" s="331">
        <v>0.53400000000000003</v>
      </c>
      <c r="AU128" s="294"/>
      <c r="AV128" s="332">
        <v>52</v>
      </c>
      <c r="AW128" s="331">
        <v>0.25</v>
      </c>
      <c r="AX128" s="331">
        <v>0.30399999999999999</v>
      </c>
      <c r="AY128" s="331">
        <v>0.28799999999999998</v>
      </c>
      <c r="AZ128" s="331">
        <v>0.59199999999999997</v>
      </c>
    </row>
    <row r="129" spans="1:52" ht="15.75" thickBot="1">
      <c r="A129" s="50" t="s">
        <v>2072</v>
      </c>
      <c r="B129" s="50" t="s">
        <v>2073</v>
      </c>
      <c r="C129" s="49">
        <v>28</v>
      </c>
      <c r="D129" s="49" t="s">
        <v>73</v>
      </c>
      <c r="E129" s="49" t="s">
        <v>34</v>
      </c>
      <c r="F129" s="49" t="s">
        <v>35</v>
      </c>
      <c r="G129" s="49">
        <v>36</v>
      </c>
      <c r="H129" s="49">
        <v>77</v>
      </c>
      <c r="I129" s="49">
        <v>72</v>
      </c>
      <c r="J129" s="292">
        <v>0.222</v>
      </c>
      <c r="K129" s="292">
        <v>0.26</v>
      </c>
      <c r="L129" s="292">
        <v>0.30599999999999999</v>
      </c>
      <c r="M129" s="292">
        <v>0.56499999999999995</v>
      </c>
      <c r="N129" s="49">
        <v>13</v>
      </c>
      <c r="O129" s="49">
        <v>16</v>
      </c>
      <c r="P129" s="49">
        <v>3</v>
      </c>
      <c r="Q129" s="49">
        <v>0</v>
      </c>
      <c r="R129" s="49">
        <v>1</v>
      </c>
      <c r="S129" s="49">
        <v>7</v>
      </c>
      <c r="T129" s="49">
        <v>3</v>
      </c>
      <c r="U129" s="49">
        <v>0</v>
      </c>
      <c r="V129" s="49">
        <v>4</v>
      </c>
      <c r="W129" s="49">
        <v>23</v>
      </c>
      <c r="X129" s="49">
        <v>47</v>
      </c>
      <c r="Y129" s="49">
        <v>22</v>
      </c>
      <c r="Z129" s="49">
        <v>0</v>
      </c>
      <c r="AA129" s="49">
        <v>0</v>
      </c>
      <c r="AB129" s="49">
        <v>0</v>
      </c>
      <c r="AC129" s="49">
        <v>1</v>
      </c>
      <c r="AD129" s="49">
        <v>0</v>
      </c>
      <c r="AE129" s="293" t="s">
        <v>1115</v>
      </c>
      <c r="AF129" s="294"/>
      <c r="AG129" s="49">
        <v>0</v>
      </c>
      <c r="AH129" s="49">
        <v>0</v>
      </c>
      <c r="AI129" s="49">
        <v>0</v>
      </c>
      <c r="AJ129" s="49">
        <v>0</v>
      </c>
      <c r="AK129" s="49">
        <v>0</v>
      </c>
      <c r="AL129" s="49">
        <v>1</v>
      </c>
      <c r="AM129" s="49">
        <v>25</v>
      </c>
      <c r="AN129" s="49">
        <v>10</v>
      </c>
      <c r="AO129" s="294"/>
      <c r="AP129" s="330">
        <v>13</v>
      </c>
      <c r="AQ129" s="331">
        <v>0.308</v>
      </c>
      <c r="AR129" s="331">
        <v>0.35699999999999998</v>
      </c>
      <c r="AS129" s="331">
        <v>0.38500000000000001</v>
      </c>
      <c r="AT129" s="331">
        <v>0.74199999999999999</v>
      </c>
      <c r="AU129" s="294"/>
      <c r="AV129" s="332">
        <v>59</v>
      </c>
      <c r="AW129" s="331">
        <v>0.20300000000000001</v>
      </c>
      <c r="AX129" s="331">
        <v>0.23799999999999999</v>
      </c>
      <c r="AY129" s="331">
        <v>0.28799999999999998</v>
      </c>
      <c r="AZ129" s="331">
        <v>0.52600000000000002</v>
      </c>
    </row>
    <row r="130" spans="1:52" ht="15.75" thickBot="1">
      <c r="A130" s="50" t="s">
        <v>2074</v>
      </c>
      <c r="B130" s="50" t="s">
        <v>2075</v>
      </c>
      <c r="C130" s="49">
        <v>21</v>
      </c>
      <c r="D130" s="49" t="s">
        <v>36</v>
      </c>
      <c r="E130" s="49" t="s">
        <v>34</v>
      </c>
      <c r="F130" s="49" t="s">
        <v>10</v>
      </c>
      <c r="G130" s="49">
        <v>25</v>
      </c>
      <c r="H130" s="49">
        <v>76</v>
      </c>
      <c r="I130" s="49">
        <v>71</v>
      </c>
      <c r="J130" s="292">
        <v>0.19700000000000001</v>
      </c>
      <c r="K130" s="292">
        <v>0.25</v>
      </c>
      <c r="L130" s="292">
        <v>0.35199999999999998</v>
      </c>
      <c r="M130" s="292">
        <v>0.60199999999999998</v>
      </c>
      <c r="N130" s="49">
        <v>10</v>
      </c>
      <c r="O130" s="49">
        <v>14</v>
      </c>
      <c r="P130" s="49">
        <v>1</v>
      </c>
      <c r="Q130" s="49">
        <v>2</v>
      </c>
      <c r="R130" s="49">
        <v>2</v>
      </c>
      <c r="S130" s="49">
        <v>6</v>
      </c>
      <c r="T130" s="49">
        <v>2</v>
      </c>
      <c r="U130" s="49">
        <v>0</v>
      </c>
      <c r="V130" s="49">
        <v>5</v>
      </c>
      <c r="W130" s="49">
        <v>33</v>
      </c>
      <c r="X130" s="49">
        <v>62</v>
      </c>
      <c r="Y130" s="49">
        <v>25</v>
      </c>
      <c r="Z130" s="49">
        <v>1</v>
      </c>
      <c r="AA130" s="49">
        <v>0</v>
      </c>
      <c r="AB130" s="49">
        <v>0</v>
      </c>
      <c r="AC130" s="49">
        <v>0</v>
      </c>
      <c r="AD130" s="49">
        <v>0</v>
      </c>
      <c r="AE130" s="293" t="s">
        <v>2076</v>
      </c>
      <c r="AF130" s="294"/>
      <c r="AG130" s="49">
        <v>0</v>
      </c>
      <c r="AH130" s="49">
        <v>0</v>
      </c>
      <c r="AI130" s="49">
        <v>10</v>
      </c>
      <c r="AJ130" s="49">
        <v>0</v>
      </c>
      <c r="AK130" s="49">
        <v>11</v>
      </c>
      <c r="AL130" s="49">
        <v>0</v>
      </c>
      <c r="AM130" s="49">
        <v>0</v>
      </c>
      <c r="AN130" s="49">
        <v>0</v>
      </c>
      <c r="AO130" s="294"/>
      <c r="AP130" s="330">
        <v>22</v>
      </c>
      <c r="AQ130" s="331">
        <v>9.0999999999999998E-2</v>
      </c>
      <c r="AR130" s="331">
        <v>0.2</v>
      </c>
      <c r="AS130" s="331">
        <v>9.0999999999999998E-2</v>
      </c>
      <c r="AT130" s="331">
        <v>0.29099999999999998</v>
      </c>
      <c r="AU130" s="294"/>
      <c r="AV130" s="332">
        <v>49</v>
      </c>
      <c r="AW130" s="331">
        <v>0.245</v>
      </c>
      <c r="AX130" s="331">
        <v>0.27500000000000002</v>
      </c>
      <c r="AY130" s="331">
        <v>0.46899999999999997</v>
      </c>
      <c r="AZ130" s="331">
        <v>0.74399999999999999</v>
      </c>
    </row>
    <row r="131" spans="1:52" ht="15.75" thickBot="1">
      <c r="A131" s="50" t="s">
        <v>2077</v>
      </c>
      <c r="B131" s="50" t="s">
        <v>2078</v>
      </c>
      <c r="C131" s="49">
        <v>31</v>
      </c>
      <c r="D131" s="49" t="s">
        <v>51</v>
      </c>
      <c r="E131" s="49" t="s">
        <v>43</v>
      </c>
      <c r="F131" s="49" t="s">
        <v>10</v>
      </c>
      <c r="G131" s="49">
        <v>34</v>
      </c>
      <c r="H131" s="49">
        <v>83</v>
      </c>
      <c r="I131" s="49">
        <v>71</v>
      </c>
      <c r="J131" s="292">
        <v>0.155</v>
      </c>
      <c r="K131" s="292">
        <v>0.27700000000000002</v>
      </c>
      <c r="L131" s="292">
        <v>0.19700000000000001</v>
      </c>
      <c r="M131" s="292">
        <v>0.47399999999999998</v>
      </c>
      <c r="N131" s="49">
        <v>7</v>
      </c>
      <c r="O131" s="49">
        <v>11</v>
      </c>
      <c r="P131" s="49">
        <v>3</v>
      </c>
      <c r="Q131" s="49">
        <v>0</v>
      </c>
      <c r="R131" s="49">
        <v>0</v>
      </c>
      <c r="S131" s="49">
        <v>3</v>
      </c>
      <c r="T131" s="49">
        <v>0</v>
      </c>
      <c r="U131" s="49">
        <v>0</v>
      </c>
      <c r="V131" s="49">
        <v>11</v>
      </c>
      <c r="W131" s="49">
        <v>18</v>
      </c>
      <c r="X131" s="49">
        <v>29</v>
      </c>
      <c r="Y131" s="49">
        <v>14</v>
      </c>
      <c r="Z131" s="49">
        <v>3</v>
      </c>
      <c r="AA131" s="49">
        <v>1</v>
      </c>
      <c r="AB131" s="49">
        <v>0</v>
      </c>
      <c r="AC131" s="49">
        <v>0</v>
      </c>
      <c r="AD131" s="49">
        <v>0</v>
      </c>
      <c r="AE131" s="293" t="s">
        <v>884</v>
      </c>
      <c r="AF131" s="294"/>
      <c r="AG131" s="49">
        <v>26</v>
      </c>
      <c r="AH131" s="49">
        <v>0</v>
      </c>
      <c r="AI131" s="49">
        <v>0</v>
      </c>
      <c r="AJ131" s="49">
        <v>0</v>
      </c>
      <c r="AK131" s="49">
        <v>0</v>
      </c>
      <c r="AL131" s="49">
        <v>0</v>
      </c>
      <c r="AM131" s="49">
        <v>0</v>
      </c>
      <c r="AN131" s="49">
        <v>0</v>
      </c>
      <c r="AO131" s="294"/>
      <c r="AP131" s="330">
        <v>10</v>
      </c>
      <c r="AQ131" s="331">
        <v>0</v>
      </c>
      <c r="AR131" s="331">
        <v>0.23100000000000001</v>
      </c>
      <c r="AS131" s="331">
        <v>0</v>
      </c>
      <c r="AT131" s="331">
        <v>0.23100000000000001</v>
      </c>
      <c r="AU131" s="294"/>
      <c r="AV131" s="332">
        <v>61</v>
      </c>
      <c r="AW131" s="331">
        <v>0.18</v>
      </c>
      <c r="AX131" s="331">
        <v>0.28599999999999998</v>
      </c>
      <c r="AY131" s="331">
        <v>0.23</v>
      </c>
      <c r="AZ131" s="331">
        <v>0.51500000000000001</v>
      </c>
    </row>
    <row r="132" spans="1:52" ht="15.75" thickBot="1">
      <c r="A132" s="50" t="s">
        <v>2079</v>
      </c>
      <c r="B132" s="50" t="s">
        <v>2080</v>
      </c>
      <c r="C132" s="49">
        <v>26</v>
      </c>
      <c r="D132" s="49" t="s">
        <v>69</v>
      </c>
      <c r="E132" s="49" t="s">
        <v>43</v>
      </c>
      <c r="F132" s="49" t="s">
        <v>10</v>
      </c>
      <c r="G132" s="49">
        <v>34</v>
      </c>
      <c r="H132" s="49">
        <v>75</v>
      </c>
      <c r="I132" s="49">
        <v>71</v>
      </c>
      <c r="J132" s="292">
        <v>0.26800000000000002</v>
      </c>
      <c r="K132" s="292">
        <v>0.28799999999999998</v>
      </c>
      <c r="L132" s="292">
        <v>0.36599999999999999</v>
      </c>
      <c r="M132" s="292">
        <v>0.65400000000000003</v>
      </c>
      <c r="N132" s="49">
        <v>6</v>
      </c>
      <c r="O132" s="49">
        <v>19</v>
      </c>
      <c r="P132" s="49">
        <v>7</v>
      </c>
      <c r="Q132" s="49">
        <v>0</v>
      </c>
      <c r="R132" s="49">
        <v>0</v>
      </c>
      <c r="S132" s="49">
        <v>11</v>
      </c>
      <c r="T132" s="49">
        <v>0</v>
      </c>
      <c r="U132" s="49">
        <v>2</v>
      </c>
      <c r="V132" s="49">
        <v>1</v>
      </c>
      <c r="W132" s="49">
        <v>25</v>
      </c>
      <c r="X132" s="49">
        <v>68</v>
      </c>
      <c r="Y132" s="49">
        <v>26</v>
      </c>
      <c r="Z132" s="49">
        <v>2</v>
      </c>
      <c r="AA132" s="49">
        <v>1</v>
      </c>
      <c r="AB132" s="49">
        <v>2</v>
      </c>
      <c r="AC132" s="49">
        <v>0</v>
      </c>
      <c r="AD132" s="49">
        <v>0</v>
      </c>
      <c r="AE132" s="293" t="s">
        <v>2081</v>
      </c>
      <c r="AF132" s="294"/>
      <c r="AG132" s="49">
        <v>0</v>
      </c>
      <c r="AH132" s="49">
        <v>0</v>
      </c>
      <c r="AI132" s="49">
        <v>10</v>
      </c>
      <c r="AJ132" s="49">
        <v>7</v>
      </c>
      <c r="AK132" s="49">
        <v>8</v>
      </c>
      <c r="AL132" s="49">
        <v>0</v>
      </c>
      <c r="AM132" s="49">
        <v>0</v>
      </c>
      <c r="AN132" s="49">
        <v>0</v>
      </c>
      <c r="AO132" s="294"/>
      <c r="AP132" s="330">
        <v>17</v>
      </c>
      <c r="AQ132" s="331">
        <v>0.29399999999999998</v>
      </c>
      <c r="AR132" s="331">
        <v>0.33300000000000002</v>
      </c>
      <c r="AS132" s="331">
        <v>0.35299999999999998</v>
      </c>
      <c r="AT132" s="331">
        <v>0.68600000000000005</v>
      </c>
      <c r="AU132" s="294"/>
      <c r="AV132" s="332">
        <v>54</v>
      </c>
      <c r="AW132" s="331">
        <v>0.25900000000000001</v>
      </c>
      <c r="AX132" s="331">
        <v>0.27300000000000002</v>
      </c>
      <c r="AY132" s="331">
        <v>0.37</v>
      </c>
      <c r="AZ132" s="331">
        <v>0.64300000000000002</v>
      </c>
    </row>
    <row r="133" spans="1:52" ht="15.75" thickBot="1">
      <c r="A133" s="50" t="s">
        <v>2082</v>
      </c>
      <c r="B133" s="50" t="s">
        <v>2083</v>
      </c>
      <c r="C133" s="49">
        <v>22</v>
      </c>
      <c r="D133" s="49" t="s">
        <v>47</v>
      </c>
      <c r="E133" s="49" t="s">
        <v>43</v>
      </c>
      <c r="F133" s="49" t="s">
        <v>35</v>
      </c>
      <c r="G133" s="49">
        <v>23</v>
      </c>
      <c r="H133" s="49">
        <v>87</v>
      </c>
      <c r="I133" s="49">
        <v>70</v>
      </c>
      <c r="J133" s="292">
        <v>0.214</v>
      </c>
      <c r="K133" s="292">
        <v>0.35599999999999998</v>
      </c>
      <c r="L133" s="292">
        <v>0.3</v>
      </c>
      <c r="M133" s="292">
        <v>0.65600000000000003</v>
      </c>
      <c r="N133" s="49">
        <v>8</v>
      </c>
      <c r="O133" s="49">
        <v>15</v>
      </c>
      <c r="P133" s="49">
        <v>4</v>
      </c>
      <c r="Q133" s="49">
        <v>1</v>
      </c>
      <c r="R133" s="49">
        <v>0</v>
      </c>
      <c r="S133" s="49">
        <v>6</v>
      </c>
      <c r="T133" s="49">
        <v>1</v>
      </c>
      <c r="U133" s="49">
        <v>0</v>
      </c>
      <c r="V133" s="49">
        <v>16</v>
      </c>
      <c r="W133" s="49">
        <v>22</v>
      </c>
      <c r="X133" s="49">
        <v>78</v>
      </c>
      <c r="Y133" s="49">
        <v>21</v>
      </c>
      <c r="Z133" s="49">
        <v>1</v>
      </c>
      <c r="AA133" s="49">
        <v>0</v>
      </c>
      <c r="AB133" s="49">
        <v>0</v>
      </c>
      <c r="AC133" s="49">
        <v>1</v>
      </c>
      <c r="AD133" s="49">
        <v>0</v>
      </c>
      <c r="AE133" s="293" t="s">
        <v>2084</v>
      </c>
      <c r="AF133" s="294"/>
      <c r="AG133" s="49">
        <v>0</v>
      </c>
      <c r="AH133" s="49">
        <v>0</v>
      </c>
      <c r="AI133" s="49">
        <v>4</v>
      </c>
      <c r="AJ133" s="49">
        <v>13</v>
      </c>
      <c r="AK133" s="49">
        <v>6</v>
      </c>
      <c r="AL133" s="49">
        <v>0</v>
      </c>
      <c r="AM133" s="49">
        <v>0</v>
      </c>
      <c r="AN133" s="49">
        <v>0</v>
      </c>
      <c r="AO133" s="294"/>
      <c r="AP133" s="330">
        <v>23</v>
      </c>
      <c r="AQ133" s="331">
        <v>8.6999999999999994E-2</v>
      </c>
      <c r="AR133" s="331">
        <v>0.25</v>
      </c>
      <c r="AS133" s="331">
        <v>0.13</v>
      </c>
      <c r="AT133" s="331">
        <v>0.38</v>
      </c>
      <c r="AU133" s="294"/>
      <c r="AV133" s="332">
        <v>47</v>
      </c>
      <c r="AW133" s="331">
        <v>0.27700000000000002</v>
      </c>
      <c r="AX133" s="331">
        <v>0.40699999999999997</v>
      </c>
      <c r="AY133" s="331">
        <v>0.38300000000000001</v>
      </c>
      <c r="AZ133" s="331">
        <v>0.79</v>
      </c>
    </row>
    <row r="134" spans="1:52" ht="15.75" thickBot="1">
      <c r="A134" s="50" t="s">
        <v>2085</v>
      </c>
      <c r="B134" s="50" t="s">
        <v>2086</v>
      </c>
      <c r="C134" s="49">
        <v>22</v>
      </c>
      <c r="D134" s="49" t="s">
        <v>51</v>
      </c>
      <c r="E134" s="49" t="s">
        <v>43</v>
      </c>
      <c r="F134" s="49" t="s">
        <v>10</v>
      </c>
      <c r="G134" s="49">
        <v>34</v>
      </c>
      <c r="H134" s="49">
        <v>75</v>
      </c>
      <c r="I134" s="49">
        <v>69</v>
      </c>
      <c r="J134" s="292">
        <v>0.17399999999999999</v>
      </c>
      <c r="K134" s="292">
        <v>0.24</v>
      </c>
      <c r="L134" s="292">
        <v>0.217</v>
      </c>
      <c r="M134" s="292">
        <v>0.45700000000000002</v>
      </c>
      <c r="N134" s="49">
        <v>5</v>
      </c>
      <c r="O134" s="49">
        <v>12</v>
      </c>
      <c r="P134" s="49">
        <v>3</v>
      </c>
      <c r="Q134" s="49">
        <v>0</v>
      </c>
      <c r="R134" s="49">
        <v>0</v>
      </c>
      <c r="S134" s="49">
        <v>6</v>
      </c>
      <c r="T134" s="49">
        <v>0</v>
      </c>
      <c r="U134" s="49">
        <v>0</v>
      </c>
      <c r="V134" s="49">
        <v>5</v>
      </c>
      <c r="W134" s="49">
        <v>11</v>
      </c>
      <c r="X134" s="49">
        <v>23</v>
      </c>
      <c r="Y134" s="49">
        <v>15</v>
      </c>
      <c r="Z134" s="49">
        <v>3</v>
      </c>
      <c r="AA134" s="49">
        <v>1</v>
      </c>
      <c r="AB134" s="49">
        <v>0</v>
      </c>
      <c r="AC134" s="49">
        <v>0</v>
      </c>
      <c r="AD134" s="49">
        <v>0</v>
      </c>
      <c r="AE134" s="293" t="s">
        <v>884</v>
      </c>
      <c r="AF134" s="294"/>
      <c r="AG134" s="49">
        <v>31</v>
      </c>
      <c r="AH134" s="49">
        <v>0</v>
      </c>
      <c r="AI134" s="49">
        <v>0</v>
      </c>
      <c r="AJ134" s="49">
        <v>0</v>
      </c>
      <c r="AK134" s="49">
        <v>0</v>
      </c>
      <c r="AL134" s="49">
        <v>0</v>
      </c>
      <c r="AM134" s="49">
        <v>0</v>
      </c>
      <c r="AN134" s="49">
        <v>0</v>
      </c>
      <c r="AO134" s="294"/>
      <c r="AP134" s="330">
        <v>10</v>
      </c>
      <c r="AQ134" s="338">
        <v>0.1</v>
      </c>
      <c r="AR134" s="338">
        <v>0.182</v>
      </c>
      <c r="AS134" s="338">
        <v>0.1</v>
      </c>
      <c r="AT134" s="338">
        <v>0.28199999999999997</v>
      </c>
      <c r="AU134" s="294"/>
      <c r="AV134" s="332">
        <v>59</v>
      </c>
      <c r="AW134" s="331">
        <v>0.186</v>
      </c>
      <c r="AX134" s="331">
        <v>0.25</v>
      </c>
      <c r="AY134" s="331">
        <v>0.23699999999999999</v>
      </c>
      <c r="AZ134" s="331">
        <v>0.48699999999999999</v>
      </c>
    </row>
    <row r="135" spans="1:52" ht="15.75" thickBot="1">
      <c r="A135" s="50" t="s">
        <v>2087</v>
      </c>
      <c r="B135" s="50" t="s">
        <v>2088</v>
      </c>
      <c r="C135" s="49">
        <v>21</v>
      </c>
      <c r="D135" s="49" t="s">
        <v>44</v>
      </c>
      <c r="E135" s="49" t="s">
        <v>34</v>
      </c>
      <c r="F135" s="49" t="s">
        <v>37</v>
      </c>
      <c r="G135" s="49">
        <v>21</v>
      </c>
      <c r="H135" s="49">
        <v>75</v>
      </c>
      <c r="I135" s="49">
        <v>68</v>
      </c>
      <c r="J135" s="292">
        <v>0.20599999999999999</v>
      </c>
      <c r="K135" s="292">
        <v>0.27</v>
      </c>
      <c r="L135" s="292">
        <v>0.309</v>
      </c>
      <c r="M135" s="292">
        <v>0.57899999999999996</v>
      </c>
      <c r="N135" s="49">
        <v>6</v>
      </c>
      <c r="O135" s="49">
        <v>14</v>
      </c>
      <c r="P135" s="49">
        <v>4</v>
      </c>
      <c r="Q135" s="49">
        <v>0</v>
      </c>
      <c r="R135" s="49">
        <v>1</v>
      </c>
      <c r="S135" s="49">
        <v>4</v>
      </c>
      <c r="T135" s="49">
        <v>1</v>
      </c>
      <c r="U135" s="49">
        <v>0</v>
      </c>
      <c r="V135" s="49">
        <v>6</v>
      </c>
      <c r="W135" s="49">
        <v>28</v>
      </c>
      <c r="X135" s="49">
        <v>52</v>
      </c>
      <c r="Y135" s="49">
        <v>21</v>
      </c>
      <c r="Z135" s="49">
        <v>0</v>
      </c>
      <c r="AA135" s="49">
        <v>0</v>
      </c>
      <c r="AB135" s="49">
        <v>1</v>
      </c>
      <c r="AC135" s="49">
        <v>0</v>
      </c>
      <c r="AD135" s="49">
        <v>0</v>
      </c>
      <c r="AE135" s="293" t="s">
        <v>2089</v>
      </c>
      <c r="AF135" s="294"/>
      <c r="AG135" s="49">
        <v>0</v>
      </c>
      <c r="AH135" s="49">
        <v>0</v>
      </c>
      <c r="AI135" s="49">
        <v>1</v>
      </c>
      <c r="AJ135" s="49">
        <v>0</v>
      </c>
      <c r="AK135" s="49">
        <v>20</v>
      </c>
      <c r="AL135" s="49">
        <v>0</v>
      </c>
      <c r="AM135" s="49">
        <v>0</v>
      </c>
      <c r="AN135" s="49">
        <v>0</v>
      </c>
      <c r="AO135" s="294"/>
      <c r="AP135" s="330">
        <v>16</v>
      </c>
      <c r="AQ135" s="331">
        <v>0.25</v>
      </c>
      <c r="AR135" s="331">
        <v>0.36799999999999999</v>
      </c>
      <c r="AS135" s="331">
        <v>0.25</v>
      </c>
      <c r="AT135" s="331">
        <v>0.61799999999999999</v>
      </c>
      <c r="AU135" s="294"/>
      <c r="AV135" s="332">
        <v>52</v>
      </c>
      <c r="AW135" s="331">
        <v>0.192</v>
      </c>
      <c r="AX135" s="331">
        <v>0.23599999999999999</v>
      </c>
      <c r="AY135" s="331">
        <v>0.32700000000000001</v>
      </c>
      <c r="AZ135" s="331">
        <v>0.56299999999999994</v>
      </c>
    </row>
    <row r="136" spans="1:52" ht="15.75" thickBot="1">
      <c r="A136" s="50" t="s">
        <v>2090</v>
      </c>
      <c r="B136" s="50" t="s">
        <v>2091</v>
      </c>
      <c r="C136" s="49">
        <v>30</v>
      </c>
      <c r="D136" s="49" t="s">
        <v>132</v>
      </c>
      <c r="E136" s="49" t="s">
        <v>43</v>
      </c>
      <c r="F136" s="49" t="s">
        <v>10</v>
      </c>
      <c r="G136" s="49">
        <v>27</v>
      </c>
      <c r="H136" s="49">
        <v>71</v>
      </c>
      <c r="I136" s="49">
        <v>66</v>
      </c>
      <c r="J136" s="292">
        <v>0.22700000000000001</v>
      </c>
      <c r="K136" s="292">
        <v>0.26800000000000002</v>
      </c>
      <c r="L136" s="292">
        <v>0.45500000000000002</v>
      </c>
      <c r="M136" s="292">
        <v>0.72199999999999998</v>
      </c>
      <c r="N136" s="49">
        <v>6</v>
      </c>
      <c r="O136" s="49">
        <v>15</v>
      </c>
      <c r="P136" s="49">
        <v>3</v>
      </c>
      <c r="Q136" s="49">
        <v>0</v>
      </c>
      <c r="R136" s="49">
        <v>4</v>
      </c>
      <c r="S136" s="49">
        <v>9</v>
      </c>
      <c r="T136" s="49">
        <v>1</v>
      </c>
      <c r="U136" s="49">
        <v>0</v>
      </c>
      <c r="V136" s="49">
        <v>2</v>
      </c>
      <c r="W136" s="49">
        <v>33</v>
      </c>
      <c r="X136" s="49">
        <v>89</v>
      </c>
      <c r="Y136" s="49">
        <v>30</v>
      </c>
      <c r="Z136" s="49">
        <v>1</v>
      </c>
      <c r="AA136" s="49">
        <v>2</v>
      </c>
      <c r="AB136" s="49">
        <v>0</v>
      </c>
      <c r="AC136" s="49">
        <v>1</v>
      </c>
      <c r="AD136" s="49">
        <v>0</v>
      </c>
      <c r="AE136" s="293" t="s">
        <v>938</v>
      </c>
      <c r="AF136" s="294"/>
      <c r="AG136" s="49">
        <v>0</v>
      </c>
      <c r="AH136" s="49">
        <v>0</v>
      </c>
      <c r="AI136" s="49">
        <v>0</v>
      </c>
      <c r="AJ136" s="49">
        <v>0</v>
      </c>
      <c r="AK136" s="49">
        <v>27</v>
      </c>
      <c r="AL136" s="49">
        <v>0</v>
      </c>
      <c r="AM136" s="49">
        <v>0</v>
      </c>
      <c r="AN136" s="49">
        <v>0</v>
      </c>
      <c r="AO136" s="294"/>
      <c r="AP136" s="330">
        <v>13</v>
      </c>
      <c r="AQ136" s="331">
        <v>7.6999999999999999E-2</v>
      </c>
      <c r="AR136" s="331">
        <v>7.6999999999999999E-2</v>
      </c>
      <c r="AS136" s="331">
        <v>7.6999999999999999E-2</v>
      </c>
      <c r="AT136" s="331">
        <v>0.154</v>
      </c>
      <c r="AU136" s="294"/>
      <c r="AV136" s="332">
        <v>53</v>
      </c>
      <c r="AW136" s="331">
        <v>0.26400000000000001</v>
      </c>
      <c r="AX136" s="331">
        <v>0.31</v>
      </c>
      <c r="AY136" s="331">
        <v>0.54700000000000004</v>
      </c>
      <c r="AZ136" s="331">
        <v>0.85799999999999998</v>
      </c>
    </row>
    <row r="137" spans="1:52" ht="15.75" thickBot="1">
      <c r="A137" s="50" t="s">
        <v>2092</v>
      </c>
      <c r="B137" s="50" t="s">
        <v>2093</v>
      </c>
      <c r="C137" s="49">
        <v>28</v>
      </c>
      <c r="D137" s="49" t="s">
        <v>73</v>
      </c>
      <c r="E137" s="49" t="s">
        <v>34</v>
      </c>
      <c r="F137" s="49" t="s">
        <v>35</v>
      </c>
      <c r="G137" s="49">
        <v>22</v>
      </c>
      <c r="H137" s="49">
        <v>65</v>
      </c>
      <c r="I137" s="49">
        <v>63</v>
      </c>
      <c r="J137" s="292">
        <v>0.23799999999999999</v>
      </c>
      <c r="K137" s="292">
        <v>0.26200000000000001</v>
      </c>
      <c r="L137" s="292">
        <v>0.39700000000000002</v>
      </c>
      <c r="M137" s="292">
        <v>0.65800000000000003</v>
      </c>
      <c r="N137" s="49">
        <v>7</v>
      </c>
      <c r="O137" s="49">
        <v>15</v>
      </c>
      <c r="P137" s="49">
        <v>4</v>
      </c>
      <c r="Q137" s="49">
        <v>0</v>
      </c>
      <c r="R137" s="49">
        <v>2</v>
      </c>
      <c r="S137" s="49">
        <v>11</v>
      </c>
      <c r="T137" s="49">
        <v>0</v>
      </c>
      <c r="U137" s="49">
        <v>0</v>
      </c>
      <c r="V137" s="49">
        <v>2</v>
      </c>
      <c r="W137" s="49">
        <v>13</v>
      </c>
      <c r="X137" s="49">
        <v>68</v>
      </c>
      <c r="Y137" s="49">
        <v>25</v>
      </c>
      <c r="Z137" s="49">
        <v>2</v>
      </c>
      <c r="AA137" s="49">
        <v>0</v>
      </c>
      <c r="AB137" s="49">
        <v>0</v>
      </c>
      <c r="AC137" s="49">
        <v>0</v>
      </c>
      <c r="AD137" s="49">
        <v>0</v>
      </c>
      <c r="AE137" s="293" t="s">
        <v>1897</v>
      </c>
      <c r="AF137" s="294"/>
      <c r="AG137" s="49">
        <v>19</v>
      </c>
      <c r="AH137" s="49">
        <v>0</v>
      </c>
      <c r="AI137" s="49">
        <v>0</v>
      </c>
      <c r="AJ137" s="49">
        <v>0</v>
      </c>
      <c r="AK137" s="49">
        <v>0</v>
      </c>
      <c r="AL137" s="49">
        <v>0</v>
      </c>
      <c r="AM137" s="49">
        <v>0</v>
      </c>
      <c r="AN137" s="49">
        <v>0</v>
      </c>
      <c r="AO137" s="294"/>
      <c r="AP137" s="330">
        <v>11</v>
      </c>
      <c r="AQ137" s="331">
        <v>9.0999999999999998E-2</v>
      </c>
      <c r="AR137" s="331">
        <v>0.16700000000000001</v>
      </c>
      <c r="AS137" s="331">
        <v>0.182</v>
      </c>
      <c r="AT137" s="331">
        <v>0.34799999999999998</v>
      </c>
      <c r="AU137" s="294"/>
      <c r="AV137" s="332">
        <v>52</v>
      </c>
      <c r="AW137" s="331">
        <v>0.26900000000000002</v>
      </c>
      <c r="AX137" s="331">
        <v>0.28299999999999997</v>
      </c>
      <c r="AY137" s="331">
        <v>0.442</v>
      </c>
      <c r="AZ137" s="331">
        <v>0.72499999999999998</v>
      </c>
    </row>
    <row r="138" spans="1:52" ht="15.75" thickBot="1">
      <c r="A138" s="50" t="s">
        <v>2094</v>
      </c>
      <c r="B138" s="50" t="s">
        <v>2095</v>
      </c>
      <c r="C138" s="49">
        <v>24</v>
      </c>
      <c r="D138" s="49" t="s">
        <v>119</v>
      </c>
      <c r="E138" s="49" t="s">
        <v>34</v>
      </c>
      <c r="F138" s="49" t="s">
        <v>10</v>
      </c>
      <c r="G138" s="49">
        <v>25</v>
      </c>
      <c r="H138" s="49">
        <v>68</v>
      </c>
      <c r="I138" s="49">
        <v>62</v>
      </c>
      <c r="J138" s="292">
        <v>0.22600000000000001</v>
      </c>
      <c r="K138" s="292">
        <v>0.27900000000000003</v>
      </c>
      <c r="L138" s="292">
        <v>0.48399999999999999</v>
      </c>
      <c r="M138" s="292">
        <v>0.76300000000000001</v>
      </c>
      <c r="N138" s="49">
        <v>8</v>
      </c>
      <c r="O138" s="49">
        <v>14</v>
      </c>
      <c r="P138" s="49">
        <v>4</v>
      </c>
      <c r="Q138" s="49">
        <v>0</v>
      </c>
      <c r="R138" s="49">
        <v>4</v>
      </c>
      <c r="S138" s="49">
        <v>7</v>
      </c>
      <c r="T138" s="49">
        <v>1</v>
      </c>
      <c r="U138" s="49">
        <v>1</v>
      </c>
      <c r="V138" s="49">
        <v>4</v>
      </c>
      <c r="W138" s="49">
        <v>20</v>
      </c>
      <c r="X138" s="49">
        <v>107</v>
      </c>
      <c r="Y138" s="49">
        <v>30</v>
      </c>
      <c r="Z138" s="49">
        <v>3</v>
      </c>
      <c r="AA138" s="49">
        <v>1</v>
      </c>
      <c r="AB138" s="49">
        <v>0</v>
      </c>
      <c r="AC138" s="49">
        <v>1</v>
      </c>
      <c r="AD138" s="49">
        <v>0</v>
      </c>
      <c r="AE138" s="293" t="s">
        <v>2096</v>
      </c>
      <c r="AF138" s="294"/>
      <c r="AG138" s="49">
        <v>0</v>
      </c>
      <c r="AH138" s="49">
        <v>2</v>
      </c>
      <c r="AI138" s="49">
        <v>0</v>
      </c>
      <c r="AJ138" s="49">
        <v>22</v>
      </c>
      <c r="AK138" s="49">
        <v>0</v>
      </c>
      <c r="AL138" s="49">
        <v>0</v>
      </c>
      <c r="AM138" s="49">
        <v>0</v>
      </c>
      <c r="AN138" s="49">
        <v>0</v>
      </c>
      <c r="AO138" s="294"/>
      <c r="AP138" s="330">
        <v>23</v>
      </c>
      <c r="AQ138" s="331">
        <v>0.217</v>
      </c>
      <c r="AR138" s="331">
        <v>0.308</v>
      </c>
      <c r="AS138" s="331">
        <v>0.65200000000000002</v>
      </c>
      <c r="AT138" s="331">
        <v>0.96</v>
      </c>
      <c r="AU138" s="294"/>
      <c r="AV138" s="332">
        <v>39</v>
      </c>
      <c r="AW138" s="331">
        <v>0.23100000000000001</v>
      </c>
      <c r="AX138" s="331">
        <v>0.26200000000000001</v>
      </c>
      <c r="AY138" s="331">
        <v>0.38500000000000001</v>
      </c>
      <c r="AZ138" s="331">
        <v>0.64700000000000002</v>
      </c>
    </row>
    <row r="139" spans="1:52" ht="15.75" thickBot="1">
      <c r="A139" s="50" t="s">
        <v>2097</v>
      </c>
      <c r="B139" s="50" t="s">
        <v>2098</v>
      </c>
      <c r="C139" s="49">
        <v>33</v>
      </c>
      <c r="D139" s="49" t="s">
        <v>69</v>
      </c>
      <c r="E139" s="49" t="s">
        <v>43</v>
      </c>
      <c r="F139" s="49" t="s">
        <v>35</v>
      </c>
      <c r="G139" s="49">
        <v>28</v>
      </c>
      <c r="H139" s="49">
        <v>70</v>
      </c>
      <c r="I139" s="49">
        <v>62</v>
      </c>
      <c r="J139" s="292">
        <v>0.19400000000000001</v>
      </c>
      <c r="K139" s="292">
        <v>0.224</v>
      </c>
      <c r="L139" s="292">
        <v>0.32300000000000001</v>
      </c>
      <c r="M139" s="292">
        <v>0.54600000000000004</v>
      </c>
      <c r="N139" s="49">
        <v>8</v>
      </c>
      <c r="O139" s="49">
        <v>12</v>
      </c>
      <c r="P139" s="49">
        <v>2</v>
      </c>
      <c r="Q139" s="49">
        <v>3</v>
      </c>
      <c r="R139" s="49">
        <v>0</v>
      </c>
      <c r="S139" s="49">
        <v>9</v>
      </c>
      <c r="T139" s="49">
        <v>1</v>
      </c>
      <c r="U139" s="49">
        <v>0</v>
      </c>
      <c r="V139" s="49">
        <v>3</v>
      </c>
      <c r="W139" s="49">
        <v>16</v>
      </c>
      <c r="X139" s="49">
        <v>39</v>
      </c>
      <c r="Y139" s="49">
        <v>20</v>
      </c>
      <c r="Z139" s="49">
        <v>1</v>
      </c>
      <c r="AA139" s="49">
        <v>0</v>
      </c>
      <c r="AB139" s="49">
        <v>3</v>
      </c>
      <c r="AC139" s="49">
        <v>2</v>
      </c>
      <c r="AD139" s="49">
        <v>1</v>
      </c>
      <c r="AE139" s="293" t="s">
        <v>2099</v>
      </c>
      <c r="AF139" s="294"/>
      <c r="AG139" s="49">
        <v>0</v>
      </c>
      <c r="AH139" s="49">
        <v>0</v>
      </c>
      <c r="AI139" s="49">
        <v>0</v>
      </c>
      <c r="AJ139" s="49">
        <v>0</v>
      </c>
      <c r="AK139" s="49">
        <v>0</v>
      </c>
      <c r="AL139" s="49">
        <v>13</v>
      </c>
      <c r="AM139" s="49">
        <v>1</v>
      </c>
      <c r="AN139" s="49">
        <v>14</v>
      </c>
      <c r="AO139" s="294"/>
      <c r="AP139" s="330">
        <v>13</v>
      </c>
      <c r="AQ139" s="331">
        <v>0.154</v>
      </c>
      <c r="AR139" s="331">
        <v>0.14299999999999999</v>
      </c>
      <c r="AS139" s="331">
        <v>0.308</v>
      </c>
      <c r="AT139" s="331">
        <v>0.45100000000000001</v>
      </c>
      <c r="AU139" s="294"/>
      <c r="AV139" s="332">
        <v>49</v>
      </c>
      <c r="AW139" s="331">
        <v>0.20399999999999999</v>
      </c>
      <c r="AX139" s="331">
        <v>0.245</v>
      </c>
      <c r="AY139" s="331">
        <v>0.32700000000000001</v>
      </c>
      <c r="AZ139" s="331">
        <v>0.57199999999999995</v>
      </c>
    </row>
    <row r="140" spans="1:52" ht="15.75" thickBot="1">
      <c r="A140" s="50" t="s">
        <v>2100</v>
      </c>
      <c r="B140" s="50" t="s">
        <v>2101</v>
      </c>
      <c r="C140" s="49">
        <v>31</v>
      </c>
      <c r="D140" s="49" t="s">
        <v>89</v>
      </c>
      <c r="E140" s="49" t="s">
        <v>34</v>
      </c>
      <c r="F140" s="49" t="s">
        <v>35</v>
      </c>
      <c r="G140" s="49">
        <v>23</v>
      </c>
      <c r="H140" s="49">
        <v>69</v>
      </c>
      <c r="I140" s="49">
        <v>61</v>
      </c>
      <c r="J140" s="292">
        <v>0.23</v>
      </c>
      <c r="K140" s="292">
        <v>0.31900000000000001</v>
      </c>
      <c r="L140" s="292">
        <v>0.377</v>
      </c>
      <c r="M140" s="292">
        <v>0.69599999999999995</v>
      </c>
      <c r="N140" s="49">
        <v>9</v>
      </c>
      <c r="O140" s="49">
        <v>14</v>
      </c>
      <c r="P140" s="49">
        <v>1</v>
      </c>
      <c r="Q140" s="49">
        <v>1</v>
      </c>
      <c r="R140" s="49">
        <v>2</v>
      </c>
      <c r="S140" s="49">
        <v>2</v>
      </c>
      <c r="T140" s="49">
        <v>0</v>
      </c>
      <c r="U140" s="49">
        <v>1</v>
      </c>
      <c r="V140" s="49">
        <v>8</v>
      </c>
      <c r="W140" s="49">
        <v>21</v>
      </c>
      <c r="X140" s="49">
        <v>84</v>
      </c>
      <c r="Y140" s="49">
        <v>23</v>
      </c>
      <c r="Z140" s="49">
        <v>1</v>
      </c>
      <c r="AA140" s="49">
        <v>0</v>
      </c>
      <c r="AB140" s="49">
        <v>0</v>
      </c>
      <c r="AC140" s="49">
        <v>0</v>
      </c>
      <c r="AD140" s="49">
        <v>1</v>
      </c>
      <c r="AE140" s="293" t="s">
        <v>892</v>
      </c>
      <c r="AF140" s="294"/>
      <c r="AG140" s="49">
        <v>0</v>
      </c>
      <c r="AH140" s="49">
        <v>20</v>
      </c>
      <c r="AI140" s="49">
        <v>0</v>
      </c>
      <c r="AJ140" s="49">
        <v>0</v>
      </c>
      <c r="AK140" s="49">
        <v>0</v>
      </c>
      <c r="AL140" s="49">
        <v>0</v>
      </c>
      <c r="AM140" s="49">
        <v>0</v>
      </c>
      <c r="AN140" s="49">
        <v>0</v>
      </c>
      <c r="AO140" s="294"/>
      <c r="AP140" s="330">
        <v>9</v>
      </c>
      <c r="AQ140" s="331">
        <v>0.44400000000000001</v>
      </c>
      <c r="AR140" s="331">
        <v>0.5</v>
      </c>
      <c r="AS140" s="331">
        <v>1</v>
      </c>
      <c r="AT140" s="331">
        <v>1.5</v>
      </c>
      <c r="AU140" s="294"/>
      <c r="AV140" s="332">
        <v>52</v>
      </c>
      <c r="AW140" s="331">
        <v>0.192</v>
      </c>
      <c r="AX140" s="331">
        <v>0.28799999999999998</v>
      </c>
      <c r="AY140" s="331">
        <v>0.26900000000000002</v>
      </c>
      <c r="AZ140" s="331">
        <v>0.55700000000000005</v>
      </c>
    </row>
    <row r="141" spans="1:52" ht="15.75" thickBot="1">
      <c r="A141" s="50" t="s">
        <v>1065</v>
      </c>
      <c r="B141" s="50" t="s">
        <v>2102</v>
      </c>
      <c r="C141" s="49">
        <v>26</v>
      </c>
      <c r="D141" s="49" t="s">
        <v>119</v>
      </c>
      <c r="E141" s="49" t="s">
        <v>34</v>
      </c>
      <c r="F141" s="49" t="s">
        <v>10</v>
      </c>
      <c r="G141" s="49">
        <v>22</v>
      </c>
      <c r="H141" s="49">
        <v>67</v>
      </c>
      <c r="I141" s="49">
        <v>61</v>
      </c>
      <c r="J141" s="292">
        <v>0.27900000000000003</v>
      </c>
      <c r="K141" s="292">
        <v>0.32800000000000001</v>
      </c>
      <c r="L141" s="292">
        <v>0.52500000000000002</v>
      </c>
      <c r="M141" s="292">
        <v>0.85299999999999998</v>
      </c>
      <c r="N141" s="49">
        <v>7</v>
      </c>
      <c r="O141" s="49">
        <v>17</v>
      </c>
      <c r="P141" s="49">
        <v>6</v>
      </c>
      <c r="Q141" s="49">
        <v>0</v>
      </c>
      <c r="R141" s="49">
        <v>3</v>
      </c>
      <c r="S141" s="49">
        <v>10</v>
      </c>
      <c r="T141" s="49">
        <v>0</v>
      </c>
      <c r="U141" s="49">
        <v>1</v>
      </c>
      <c r="V141" s="49">
        <v>4</v>
      </c>
      <c r="W141" s="49">
        <v>16</v>
      </c>
      <c r="X141" s="49">
        <v>132</v>
      </c>
      <c r="Y141" s="49">
        <v>32</v>
      </c>
      <c r="Z141" s="49">
        <v>0</v>
      </c>
      <c r="AA141" s="49">
        <v>1</v>
      </c>
      <c r="AB141" s="49">
        <v>0</v>
      </c>
      <c r="AC141" s="49">
        <v>1</v>
      </c>
      <c r="AD141" s="49">
        <v>0</v>
      </c>
      <c r="AE141" s="293" t="s">
        <v>2103</v>
      </c>
      <c r="AF141" s="294"/>
      <c r="AG141" s="49">
        <v>0</v>
      </c>
      <c r="AH141" s="49">
        <v>19</v>
      </c>
      <c r="AI141" s="49">
        <v>4</v>
      </c>
      <c r="AJ141" s="49">
        <v>0</v>
      </c>
      <c r="AK141" s="49">
        <v>0</v>
      </c>
      <c r="AL141" s="49">
        <v>2</v>
      </c>
      <c r="AM141" s="49">
        <v>0</v>
      </c>
      <c r="AN141" s="49">
        <v>0</v>
      </c>
      <c r="AO141" s="294"/>
      <c r="AP141" s="330">
        <v>8</v>
      </c>
      <c r="AQ141" s="331">
        <v>0.25</v>
      </c>
      <c r="AR141" s="331">
        <v>0.33300000000000002</v>
      </c>
      <c r="AS141" s="331">
        <v>1</v>
      </c>
      <c r="AT141" s="331">
        <v>1.333</v>
      </c>
      <c r="AU141" s="294"/>
      <c r="AV141" s="332">
        <v>53</v>
      </c>
      <c r="AW141" s="331">
        <v>0.28299999999999997</v>
      </c>
      <c r="AX141" s="331">
        <v>0.32800000000000001</v>
      </c>
      <c r="AY141" s="331">
        <v>0.45300000000000001</v>
      </c>
      <c r="AZ141" s="331">
        <v>0.78</v>
      </c>
    </row>
    <row r="142" spans="1:52" ht="15.75" thickBot="1">
      <c r="A142" s="50" t="s">
        <v>2104</v>
      </c>
      <c r="B142" s="50" t="s">
        <v>2105</v>
      </c>
      <c r="C142" s="49">
        <v>29</v>
      </c>
      <c r="D142" s="49" t="s">
        <v>53</v>
      </c>
      <c r="E142" s="49" t="s">
        <v>54</v>
      </c>
      <c r="F142" s="49" t="s">
        <v>35</v>
      </c>
      <c r="G142" s="49">
        <v>35</v>
      </c>
      <c r="H142" s="49">
        <v>66</v>
      </c>
      <c r="I142" s="49">
        <v>60</v>
      </c>
      <c r="J142" s="292">
        <v>0.1</v>
      </c>
      <c r="K142" s="292">
        <v>0.182</v>
      </c>
      <c r="L142" s="292">
        <v>0.183</v>
      </c>
      <c r="M142" s="292">
        <v>0.36499999999999999</v>
      </c>
      <c r="N142" s="49">
        <v>6</v>
      </c>
      <c r="O142" s="49">
        <v>6</v>
      </c>
      <c r="P142" s="49">
        <v>2</v>
      </c>
      <c r="Q142" s="49">
        <v>0</v>
      </c>
      <c r="R142" s="49">
        <v>1</v>
      </c>
      <c r="S142" s="49">
        <v>1</v>
      </c>
      <c r="T142" s="49">
        <v>0</v>
      </c>
      <c r="U142" s="49">
        <v>0</v>
      </c>
      <c r="V142" s="49">
        <v>6</v>
      </c>
      <c r="W142" s="49">
        <v>19</v>
      </c>
      <c r="X142" s="49">
        <v>-2</v>
      </c>
      <c r="Y142" s="49">
        <v>11</v>
      </c>
      <c r="Z142" s="49">
        <v>1</v>
      </c>
      <c r="AA142" s="49">
        <v>0</v>
      </c>
      <c r="AB142" s="49">
        <v>0</v>
      </c>
      <c r="AC142" s="49">
        <v>0</v>
      </c>
      <c r="AD142" s="49">
        <v>1</v>
      </c>
      <c r="AE142" s="293" t="s">
        <v>2106</v>
      </c>
      <c r="AF142" s="294"/>
      <c r="AG142" s="49">
        <v>0</v>
      </c>
      <c r="AH142" s="49">
        <v>3</v>
      </c>
      <c r="AI142" s="49">
        <v>6</v>
      </c>
      <c r="AJ142" s="49">
        <v>3</v>
      </c>
      <c r="AK142" s="49">
        <v>10</v>
      </c>
      <c r="AL142" s="49">
        <v>0</v>
      </c>
      <c r="AM142" s="49">
        <v>0</v>
      </c>
      <c r="AN142" s="49">
        <v>0</v>
      </c>
      <c r="AO142" s="294"/>
      <c r="AP142" s="330">
        <v>8</v>
      </c>
      <c r="AQ142" s="331">
        <v>0</v>
      </c>
      <c r="AR142" s="331">
        <v>0.2</v>
      </c>
      <c r="AS142" s="331">
        <v>0</v>
      </c>
      <c r="AT142" s="331">
        <v>0.2</v>
      </c>
      <c r="AU142" s="294"/>
      <c r="AV142" s="332">
        <v>52</v>
      </c>
      <c r="AW142" s="331">
        <v>0.115</v>
      </c>
      <c r="AX142" s="331">
        <v>0.17899999999999999</v>
      </c>
      <c r="AY142" s="331">
        <v>0.21199999999999999</v>
      </c>
      <c r="AZ142" s="331">
        <v>0.39</v>
      </c>
    </row>
    <row r="143" spans="1:52" ht="15.75" thickBot="1">
      <c r="A143" s="50" t="s">
        <v>2107</v>
      </c>
      <c r="B143" s="50" t="s">
        <v>2108</v>
      </c>
      <c r="C143" s="49">
        <v>21</v>
      </c>
      <c r="D143" s="49" t="s">
        <v>62</v>
      </c>
      <c r="E143" s="49" t="s">
        <v>34</v>
      </c>
      <c r="F143" s="49" t="s">
        <v>10</v>
      </c>
      <c r="G143" s="49">
        <v>20</v>
      </c>
      <c r="H143" s="49">
        <v>63</v>
      </c>
      <c r="I143" s="49">
        <v>60</v>
      </c>
      <c r="J143" s="292">
        <v>0.217</v>
      </c>
      <c r="K143" s="292">
        <v>0.23799999999999999</v>
      </c>
      <c r="L143" s="292">
        <v>0.317</v>
      </c>
      <c r="M143" s="292">
        <v>0.55500000000000005</v>
      </c>
      <c r="N143" s="49">
        <v>4</v>
      </c>
      <c r="O143" s="49">
        <v>13</v>
      </c>
      <c r="P143" s="49">
        <v>3</v>
      </c>
      <c r="Q143" s="49">
        <v>0</v>
      </c>
      <c r="R143" s="49">
        <v>1</v>
      </c>
      <c r="S143" s="49">
        <v>8</v>
      </c>
      <c r="T143" s="49">
        <v>0</v>
      </c>
      <c r="U143" s="49">
        <v>0</v>
      </c>
      <c r="V143" s="49">
        <v>2</v>
      </c>
      <c r="W143" s="49">
        <v>16</v>
      </c>
      <c r="X143" s="49">
        <v>48</v>
      </c>
      <c r="Y143" s="49">
        <v>19</v>
      </c>
      <c r="Z143" s="49">
        <v>2</v>
      </c>
      <c r="AA143" s="49">
        <v>0</v>
      </c>
      <c r="AB143" s="49">
        <v>0</v>
      </c>
      <c r="AC143" s="49">
        <v>1</v>
      </c>
      <c r="AD143" s="49">
        <v>0</v>
      </c>
      <c r="AE143" s="293" t="s">
        <v>2109</v>
      </c>
      <c r="AF143" s="294"/>
      <c r="AG143" s="49">
        <v>0</v>
      </c>
      <c r="AH143" s="49">
        <v>0</v>
      </c>
      <c r="AI143" s="49">
        <v>0</v>
      </c>
      <c r="AJ143" s="49">
        <v>0</v>
      </c>
      <c r="AK143" s="49">
        <v>0</v>
      </c>
      <c r="AL143" s="49">
        <v>0</v>
      </c>
      <c r="AM143" s="49">
        <v>8</v>
      </c>
      <c r="AN143" s="49">
        <v>14</v>
      </c>
      <c r="AO143" s="294"/>
      <c r="AP143" s="330">
        <v>14</v>
      </c>
      <c r="AQ143" s="331">
        <v>0.214</v>
      </c>
      <c r="AR143" s="331">
        <v>0.214</v>
      </c>
      <c r="AS143" s="331">
        <v>0.5</v>
      </c>
      <c r="AT143" s="331">
        <v>0.71399999999999997</v>
      </c>
      <c r="AU143" s="294"/>
      <c r="AV143" s="332">
        <v>46</v>
      </c>
      <c r="AW143" s="331">
        <v>0.217</v>
      </c>
      <c r="AX143" s="331">
        <v>0.245</v>
      </c>
      <c r="AY143" s="331">
        <v>0.26100000000000001</v>
      </c>
      <c r="AZ143" s="331">
        <v>0.50600000000000001</v>
      </c>
    </row>
    <row r="144" spans="1:52" ht="15.75" thickBot="1">
      <c r="A144" s="50" t="s">
        <v>2110</v>
      </c>
      <c r="B144" s="50" t="s">
        <v>2111</v>
      </c>
      <c r="C144" s="49">
        <v>21</v>
      </c>
      <c r="D144" s="49" t="s">
        <v>51</v>
      </c>
      <c r="E144" s="49" t="s">
        <v>43</v>
      </c>
      <c r="F144" s="49" t="s">
        <v>35</v>
      </c>
      <c r="G144" s="49">
        <v>22</v>
      </c>
      <c r="H144" s="49">
        <v>64</v>
      </c>
      <c r="I144" s="49">
        <v>60</v>
      </c>
      <c r="J144" s="292">
        <v>0.317</v>
      </c>
      <c r="K144" s="292">
        <v>0.35899999999999999</v>
      </c>
      <c r="L144" s="292">
        <v>0.317</v>
      </c>
      <c r="M144" s="292">
        <v>0.67600000000000005</v>
      </c>
      <c r="N144" s="49">
        <v>10</v>
      </c>
      <c r="O144" s="49">
        <v>19</v>
      </c>
      <c r="P144" s="49">
        <v>0</v>
      </c>
      <c r="Q144" s="49">
        <v>0</v>
      </c>
      <c r="R144" s="49">
        <v>0</v>
      </c>
      <c r="S144" s="49">
        <v>5</v>
      </c>
      <c r="T144" s="49">
        <v>2</v>
      </c>
      <c r="U144" s="49">
        <v>2</v>
      </c>
      <c r="V144" s="49">
        <v>4</v>
      </c>
      <c r="W144" s="49">
        <v>14</v>
      </c>
      <c r="X144" s="49">
        <v>82</v>
      </c>
      <c r="Y144" s="49">
        <v>19</v>
      </c>
      <c r="Z144" s="49">
        <v>0</v>
      </c>
      <c r="AA144" s="49">
        <v>0</v>
      </c>
      <c r="AB144" s="49">
        <v>0</v>
      </c>
      <c r="AC144" s="49">
        <v>0</v>
      </c>
      <c r="AD144" s="49">
        <v>0</v>
      </c>
      <c r="AE144" s="293" t="s">
        <v>2112</v>
      </c>
      <c r="AF144" s="294"/>
      <c r="AG144" s="49">
        <v>0</v>
      </c>
      <c r="AH144" s="49">
        <v>0</v>
      </c>
      <c r="AI144" s="49">
        <v>0</v>
      </c>
      <c r="AJ144" s="49">
        <v>0</v>
      </c>
      <c r="AK144" s="49">
        <v>0</v>
      </c>
      <c r="AL144" s="49">
        <v>3</v>
      </c>
      <c r="AM144" s="49">
        <v>7</v>
      </c>
      <c r="AN144" s="49">
        <v>8</v>
      </c>
      <c r="AO144" s="294"/>
      <c r="AP144" s="330">
        <v>13</v>
      </c>
      <c r="AQ144" s="331">
        <v>0.46200000000000002</v>
      </c>
      <c r="AR144" s="331">
        <v>0.46200000000000002</v>
      </c>
      <c r="AS144" s="331">
        <v>0.46200000000000002</v>
      </c>
      <c r="AT144" s="331">
        <v>0.92300000000000004</v>
      </c>
      <c r="AU144" s="294"/>
      <c r="AV144" s="332">
        <v>47</v>
      </c>
      <c r="AW144" s="331">
        <v>0.27700000000000002</v>
      </c>
      <c r="AX144" s="331">
        <v>0.33300000000000002</v>
      </c>
      <c r="AY144" s="331">
        <v>0.27700000000000002</v>
      </c>
      <c r="AZ144" s="331">
        <v>0.61</v>
      </c>
    </row>
    <row r="145" spans="1:52" ht="15.75" thickBot="1">
      <c r="A145" s="50" t="s">
        <v>2113</v>
      </c>
      <c r="B145" s="50" t="s">
        <v>2114</v>
      </c>
      <c r="C145" s="49">
        <v>23</v>
      </c>
      <c r="D145" s="49" t="s">
        <v>97</v>
      </c>
      <c r="E145" s="49" t="s">
        <v>43</v>
      </c>
      <c r="F145" s="49" t="s">
        <v>37</v>
      </c>
      <c r="G145" s="49">
        <v>31</v>
      </c>
      <c r="H145" s="49">
        <v>66</v>
      </c>
      <c r="I145" s="49">
        <v>59</v>
      </c>
      <c r="J145" s="292">
        <v>0.254</v>
      </c>
      <c r="K145" s="292">
        <v>0.33300000000000002</v>
      </c>
      <c r="L145" s="292">
        <v>0.35599999999999998</v>
      </c>
      <c r="M145" s="292">
        <v>0.68899999999999995</v>
      </c>
      <c r="N145" s="49">
        <v>6</v>
      </c>
      <c r="O145" s="49">
        <v>15</v>
      </c>
      <c r="P145" s="49">
        <v>3</v>
      </c>
      <c r="Q145" s="49">
        <v>0</v>
      </c>
      <c r="R145" s="49">
        <v>1</v>
      </c>
      <c r="S145" s="49">
        <v>2</v>
      </c>
      <c r="T145" s="49">
        <v>0</v>
      </c>
      <c r="U145" s="49">
        <v>0</v>
      </c>
      <c r="V145" s="49">
        <v>4</v>
      </c>
      <c r="W145" s="49">
        <v>13</v>
      </c>
      <c r="X145" s="49">
        <v>80</v>
      </c>
      <c r="Y145" s="49">
        <v>21</v>
      </c>
      <c r="Z145" s="49">
        <v>3</v>
      </c>
      <c r="AA145" s="49">
        <v>3</v>
      </c>
      <c r="AB145" s="49">
        <v>0</v>
      </c>
      <c r="AC145" s="49">
        <v>0</v>
      </c>
      <c r="AD145" s="49">
        <v>1</v>
      </c>
      <c r="AE145" s="293" t="s">
        <v>2115</v>
      </c>
      <c r="AF145" s="294"/>
      <c r="AG145" s="49">
        <v>12</v>
      </c>
      <c r="AH145" s="49">
        <v>8</v>
      </c>
      <c r="AI145" s="49">
        <v>0</v>
      </c>
      <c r="AJ145" s="49">
        <v>0</v>
      </c>
      <c r="AK145" s="49">
        <v>0</v>
      </c>
      <c r="AL145" s="49">
        <v>1</v>
      </c>
      <c r="AM145" s="49">
        <v>0</v>
      </c>
      <c r="AN145" s="49">
        <v>1</v>
      </c>
      <c r="AO145" s="294"/>
      <c r="AP145" s="330">
        <v>12</v>
      </c>
      <c r="AQ145" s="331">
        <v>0.5</v>
      </c>
      <c r="AR145" s="331">
        <v>0.6</v>
      </c>
      <c r="AS145" s="331">
        <v>0.58299999999999996</v>
      </c>
      <c r="AT145" s="331">
        <v>1.1830000000000001</v>
      </c>
      <c r="AU145" s="294"/>
      <c r="AV145" s="332">
        <v>47</v>
      </c>
      <c r="AW145" s="331">
        <v>0.191</v>
      </c>
      <c r="AX145" s="331">
        <v>0.255</v>
      </c>
      <c r="AY145" s="331">
        <v>0.29799999999999999</v>
      </c>
      <c r="AZ145" s="331">
        <v>0.55300000000000005</v>
      </c>
    </row>
    <row r="146" spans="1:52" ht="15.75" thickBot="1">
      <c r="A146" s="50" t="s">
        <v>2116</v>
      </c>
      <c r="B146" s="50" t="s">
        <v>2117</v>
      </c>
      <c r="C146" s="49">
        <v>24</v>
      </c>
      <c r="D146" s="49" t="s">
        <v>100</v>
      </c>
      <c r="E146" s="49" t="s">
        <v>43</v>
      </c>
      <c r="F146" s="49" t="s">
        <v>10</v>
      </c>
      <c r="G146" s="49">
        <v>28</v>
      </c>
      <c r="H146" s="49">
        <v>64</v>
      </c>
      <c r="I146" s="49">
        <v>58</v>
      </c>
      <c r="J146" s="292">
        <v>0.25900000000000001</v>
      </c>
      <c r="K146" s="292">
        <v>0.317</v>
      </c>
      <c r="L146" s="292">
        <v>0.44800000000000001</v>
      </c>
      <c r="M146" s="292">
        <v>0.76600000000000001</v>
      </c>
      <c r="N146" s="49">
        <v>8</v>
      </c>
      <c r="O146" s="49">
        <v>15</v>
      </c>
      <c r="P146" s="49">
        <v>2</v>
      </c>
      <c r="Q146" s="49">
        <v>0</v>
      </c>
      <c r="R146" s="49">
        <v>3</v>
      </c>
      <c r="S146" s="49">
        <v>10</v>
      </c>
      <c r="T146" s="49">
        <v>4</v>
      </c>
      <c r="U146" s="49">
        <v>1</v>
      </c>
      <c r="V146" s="49">
        <v>4</v>
      </c>
      <c r="W146" s="49">
        <v>15</v>
      </c>
      <c r="X146" s="49">
        <v>98</v>
      </c>
      <c r="Y146" s="49">
        <v>26</v>
      </c>
      <c r="Z146" s="49">
        <v>1</v>
      </c>
      <c r="AA146" s="49">
        <v>1</v>
      </c>
      <c r="AB146" s="49">
        <v>1</v>
      </c>
      <c r="AC146" s="49">
        <v>0</v>
      </c>
      <c r="AD146" s="49">
        <v>0</v>
      </c>
      <c r="AE146" s="293" t="s">
        <v>2118</v>
      </c>
      <c r="AF146" s="294"/>
      <c r="AG146" s="49">
        <v>0</v>
      </c>
      <c r="AH146" s="49">
        <v>0</v>
      </c>
      <c r="AI146" s="49">
        <v>0</v>
      </c>
      <c r="AJ146" s="49">
        <v>0</v>
      </c>
      <c r="AK146" s="49">
        <v>0</v>
      </c>
      <c r="AL146" s="49">
        <v>5</v>
      </c>
      <c r="AM146" s="49">
        <v>9</v>
      </c>
      <c r="AN146" s="49">
        <v>5</v>
      </c>
      <c r="AO146" s="294"/>
      <c r="AP146" s="330">
        <v>17</v>
      </c>
      <c r="AQ146" s="331">
        <v>0.41199999999999998</v>
      </c>
      <c r="AR146" s="331">
        <v>0.47399999999999998</v>
      </c>
      <c r="AS146" s="331">
        <v>0.47099999999999997</v>
      </c>
      <c r="AT146" s="331">
        <v>0.94399999999999995</v>
      </c>
      <c r="AU146" s="294"/>
      <c r="AV146" s="332">
        <v>41</v>
      </c>
      <c r="AW146" s="331">
        <v>0.19500000000000001</v>
      </c>
      <c r="AX146" s="331">
        <v>0.25</v>
      </c>
      <c r="AY146" s="331">
        <v>0.439</v>
      </c>
      <c r="AZ146" s="331">
        <v>0.68899999999999995</v>
      </c>
    </row>
    <row r="147" spans="1:52" ht="15.75" thickBot="1">
      <c r="A147" s="50" t="s">
        <v>2119</v>
      </c>
      <c r="B147" s="50" t="s">
        <v>2120</v>
      </c>
      <c r="C147" s="49">
        <v>22</v>
      </c>
      <c r="D147" s="49" t="s">
        <v>137</v>
      </c>
      <c r="E147" s="49" t="s">
        <v>34</v>
      </c>
      <c r="F147" s="49" t="s">
        <v>35</v>
      </c>
      <c r="G147" s="49">
        <v>30</v>
      </c>
      <c r="H147" s="49">
        <v>63</v>
      </c>
      <c r="I147" s="49">
        <v>58</v>
      </c>
      <c r="J147" s="292">
        <v>0.155</v>
      </c>
      <c r="K147" s="292">
        <v>0.222</v>
      </c>
      <c r="L147" s="292">
        <v>0.224</v>
      </c>
      <c r="M147" s="292">
        <v>0.44600000000000001</v>
      </c>
      <c r="N147" s="49">
        <v>7</v>
      </c>
      <c r="O147" s="49">
        <v>9</v>
      </c>
      <c r="P147" s="49">
        <v>4</v>
      </c>
      <c r="Q147" s="49">
        <v>0</v>
      </c>
      <c r="R147" s="49">
        <v>0</v>
      </c>
      <c r="S147" s="49">
        <v>2</v>
      </c>
      <c r="T147" s="49">
        <v>1</v>
      </c>
      <c r="U147" s="49">
        <v>1</v>
      </c>
      <c r="V147" s="49">
        <v>5</v>
      </c>
      <c r="W147" s="49">
        <v>19</v>
      </c>
      <c r="X147" s="49">
        <v>19</v>
      </c>
      <c r="Y147" s="49">
        <v>13</v>
      </c>
      <c r="Z147" s="49">
        <v>2</v>
      </c>
      <c r="AA147" s="49">
        <v>0</v>
      </c>
      <c r="AB147" s="49">
        <v>0</v>
      </c>
      <c r="AC147" s="49">
        <v>0</v>
      </c>
      <c r="AD147" s="49">
        <v>0</v>
      </c>
      <c r="AE147" s="293" t="s">
        <v>2121</v>
      </c>
      <c r="AF147" s="294"/>
      <c r="AG147" s="49">
        <v>0</v>
      </c>
      <c r="AH147" s="49">
        <v>0</v>
      </c>
      <c r="AI147" s="49">
        <v>15</v>
      </c>
      <c r="AJ147" s="49">
        <v>0</v>
      </c>
      <c r="AK147" s="49">
        <v>7</v>
      </c>
      <c r="AL147" s="49">
        <v>5</v>
      </c>
      <c r="AM147" s="49">
        <v>0</v>
      </c>
      <c r="AN147" s="49">
        <v>2</v>
      </c>
      <c r="AO147" s="294"/>
      <c r="AP147" s="330">
        <v>11</v>
      </c>
      <c r="AQ147" s="331">
        <v>9.0999999999999998E-2</v>
      </c>
      <c r="AR147" s="331">
        <v>0.16700000000000001</v>
      </c>
      <c r="AS147" s="331">
        <v>9.0999999999999998E-2</v>
      </c>
      <c r="AT147" s="331">
        <v>0.25800000000000001</v>
      </c>
      <c r="AU147" s="294"/>
      <c r="AV147" s="332">
        <v>47</v>
      </c>
      <c r="AW147" s="331">
        <v>0.17</v>
      </c>
      <c r="AX147" s="331">
        <v>0.23499999999999999</v>
      </c>
      <c r="AY147" s="331">
        <v>0.255</v>
      </c>
      <c r="AZ147" s="331">
        <v>0.49099999999999999</v>
      </c>
    </row>
    <row r="148" spans="1:52" ht="15.75" thickBot="1">
      <c r="A148" s="50" t="s">
        <v>2122</v>
      </c>
      <c r="B148" s="50" t="s">
        <v>2123</v>
      </c>
      <c r="C148" s="49">
        <v>27</v>
      </c>
      <c r="D148" s="49" t="s">
        <v>59</v>
      </c>
      <c r="E148" s="49" t="s">
        <v>34</v>
      </c>
      <c r="F148" s="49" t="s">
        <v>35</v>
      </c>
      <c r="G148" s="49">
        <v>19</v>
      </c>
      <c r="H148" s="49">
        <v>62</v>
      </c>
      <c r="I148" s="49">
        <v>57</v>
      </c>
      <c r="J148" s="292">
        <v>0.105</v>
      </c>
      <c r="K148" s="292">
        <v>0.17699999999999999</v>
      </c>
      <c r="L148" s="292">
        <v>0.17499999999999999</v>
      </c>
      <c r="M148" s="292">
        <v>0.35299999999999998</v>
      </c>
      <c r="N148" s="49">
        <v>5</v>
      </c>
      <c r="O148" s="49">
        <v>6</v>
      </c>
      <c r="P148" s="49">
        <v>1</v>
      </c>
      <c r="Q148" s="49">
        <v>0</v>
      </c>
      <c r="R148" s="49">
        <v>1</v>
      </c>
      <c r="S148" s="49">
        <v>4</v>
      </c>
      <c r="T148" s="49">
        <v>0</v>
      </c>
      <c r="U148" s="49">
        <v>0</v>
      </c>
      <c r="V148" s="49">
        <v>3</v>
      </c>
      <c r="W148" s="49">
        <v>21</v>
      </c>
      <c r="X148" s="49">
        <v>-4</v>
      </c>
      <c r="Y148" s="49">
        <v>10</v>
      </c>
      <c r="Z148" s="49">
        <v>1</v>
      </c>
      <c r="AA148" s="49">
        <v>2</v>
      </c>
      <c r="AB148" s="49">
        <v>0</v>
      </c>
      <c r="AC148" s="49">
        <v>0</v>
      </c>
      <c r="AD148" s="49">
        <v>1</v>
      </c>
      <c r="AE148" s="293" t="s">
        <v>2124</v>
      </c>
      <c r="AF148" s="294"/>
      <c r="AG148" s="49">
        <v>0</v>
      </c>
      <c r="AH148" s="49">
        <v>2</v>
      </c>
      <c r="AI148" s="49">
        <v>0</v>
      </c>
      <c r="AJ148" s="49">
        <v>1</v>
      </c>
      <c r="AK148" s="49">
        <v>0</v>
      </c>
      <c r="AL148" s="49">
        <v>1</v>
      </c>
      <c r="AM148" s="49">
        <v>0</v>
      </c>
      <c r="AN148" s="49">
        <v>0</v>
      </c>
      <c r="AO148" s="294"/>
      <c r="AP148" s="330">
        <v>5</v>
      </c>
      <c r="AQ148" s="331">
        <v>0</v>
      </c>
      <c r="AR148" s="331">
        <v>0</v>
      </c>
      <c r="AS148" s="331">
        <v>0</v>
      </c>
      <c r="AT148" s="331">
        <v>0</v>
      </c>
      <c r="AU148" s="294"/>
      <c r="AV148" s="332">
        <v>52</v>
      </c>
      <c r="AW148" s="331">
        <v>0.115</v>
      </c>
      <c r="AX148" s="331">
        <v>0.193</v>
      </c>
      <c r="AY148" s="331">
        <v>0.192</v>
      </c>
      <c r="AZ148" s="331">
        <v>0.38500000000000001</v>
      </c>
    </row>
    <row r="149" spans="1:52" ht="15.75" thickBot="1">
      <c r="A149" s="50" t="s">
        <v>2125</v>
      </c>
      <c r="B149" s="50" t="s">
        <v>2126</v>
      </c>
      <c r="C149" s="49">
        <v>23</v>
      </c>
      <c r="D149" s="49" t="s">
        <v>69</v>
      </c>
      <c r="E149" s="49" t="s">
        <v>43</v>
      </c>
      <c r="F149" s="49" t="s">
        <v>35</v>
      </c>
      <c r="G149" s="49">
        <v>37</v>
      </c>
      <c r="H149" s="49">
        <v>66</v>
      </c>
      <c r="I149" s="49">
        <v>57</v>
      </c>
      <c r="J149" s="292">
        <v>0.158</v>
      </c>
      <c r="K149" s="292">
        <v>0.25</v>
      </c>
      <c r="L149" s="292">
        <v>0.193</v>
      </c>
      <c r="M149" s="292">
        <v>0.443</v>
      </c>
      <c r="N149" s="49">
        <v>5</v>
      </c>
      <c r="O149" s="49">
        <v>9</v>
      </c>
      <c r="P149" s="49">
        <v>2</v>
      </c>
      <c r="Q149" s="49">
        <v>0</v>
      </c>
      <c r="R149" s="49">
        <v>0</v>
      </c>
      <c r="S149" s="49">
        <v>1</v>
      </c>
      <c r="T149" s="49">
        <v>1</v>
      </c>
      <c r="U149" s="49">
        <v>0</v>
      </c>
      <c r="V149" s="49">
        <v>7</v>
      </c>
      <c r="W149" s="49">
        <v>20</v>
      </c>
      <c r="X149" s="49">
        <v>18</v>
      </c>
      <c r="Y149" s="49">
        <v>11</v>
      </c>
      <c r="Z149" s="49">
        <v>0</v>
      </c>
      <c r="AA149" s="49">
        <v>0</v>
      </c>
      <c r="AB149" s="49">
        <v>2</v>
      </c>
      <c r="AC149" s="49">
        <v>0</v>
      </c>
      <c r="AD149" s="49">
        <v>0</v>
      </c>
      <c r="AE149" s="293" t="s">
        <v>911</v>
      </c>
      <c r="AF149" s="294"/>
      <c r="AG149" s="49">
        <v>0</v>
      </c>
      <c r="AH149" s="49">
        <v>0</v>
      </c>
      <c r="AI149" s="49">
        <v>0</v>
      </c>
      <c r="AJ149" s="49">
        <v>0</v>
      </c>
      <c r="AK149" s="49">
        <v>0</v>
      </c>
      <c r="AL149" s="49">
        <v>9</v>
      </c>
      <c r="AM149" s="49">
        <v>5</v>
      </c>
      <c r="AN149" s="49">
        <v>14</v>
      </c>
      <c r="AO149" s="294"/>
      <c r="AP149" s="330">
        <v>13</v>
      </c>
      <c r="AQ149" s="331">
        <v>0</v>
      </c>
      <c r="AR149" s="331">
        <v>0.13300000000000001</v>
      </c>
      <c r="AS149" s="331">
        <v>0</v>
      </c>
      <c r="AT149" s="331">
        <v>0.13300000000000001</v>
      </c>
      <c r="AU149" s="294"/>
      <c r="AV149" s="332">
        <v>44</v>
      </c>
      <c r="AW149" s="331">
        <v>0.20499999999999999</v>
      </c>
      <c r="AX149" s="331">
        <v>0.28599999999999998</v>
      </c>
      <c r="AY149" s="331">
        <v>0.25</v>
      </c>
      <c r="AZ149" s="331">
        <v>0.53600000000000003</v>
      </c>
    </row>
    <row r="150" spans="1:52" ht="15.75" thickBot="1">
      <c r="A150" s="50" t="s">
        <v>773</v>
      </c>
      <c r="B150" s="50" t="s">
        <v>2127</v>
      </c>
      <c r="C150" s="49">
        <v>34</v>
      </c>
      <c r="D150" s="49" t="s">
        <v>70</v>
      </c>
      <c r="E150" s="49" t="s">
        <v>43</v>
      </c>
      <c r="F150" s="49" t="s">
        <v>10</v>
      </c>
      <c r="G150" s="49">
        <v>35</v>
      </c>
      <c r="H150" s="49">
        <v>63</v>
      </c>
      <c r="I150" s="49">
        <v>56</v>
      </c>
      <c r="J150" s="292">
        <v>0.23200000000000001</v>
      </c>
      <c r="K150" s="292">
        <v>0.317</v>
      </c>
      <c r="L150" s="292">
        <v>0.33900000000000002</v>
      </c>
      <c r="M150" s="292">
        <v>0.65700000000000003</v>
      </c>
      <c r="N150" s="49">
        <v>8</v>
      </c>
      <c r="O150" s="49">
        <v>13</v>
      </c>
      <c r="P150" s="49">
        <v>3</v>
      </c>
      <c r="Q150" s="49">
        <v>0</v>
      </c>
      <c r="R150" s="49">
        <v>1</v>
      </c>
      <c r="S150" s="49">
        <v>8</v>
      </c>
      <c r="T150" s="49">
        <v>0</v>
      </c>
      <c r="U150" s="49">
        <v>1</v>
      </c>
      <c r="V150" s="49">
        <v>7</v>
      </c>
      <c r="W150" s="49">
        <v>16</v>
      </c>
      <c r="X150" s="49">
        <v>75</v>
      </c>
      <c r="Y150" s="49">
        <v>19</v>
      </c>
      <c r="Z150" s="49">
        <v>2</v>
      </c>
      <c r="AA150" s="49">
        <v>0</v>
      </c>
      <c r="AB150" s="49">
        <v>0</v>
      </c>
      <c r="AC150" s="49">
        <v>0</v>
      </c>
      <c r="AD150" s="49">
        <v>0</v>
      </c>
      <c r="AE150" s="293" t="s">
        <v>903</v>
      </c>
      <c r="AF150" s="294"/>
      <c r="AG150" s="49">
        <v>0</v>
      </c>
      <c r="AH150" s="49">
        <v>0</v>
      </c>
      <c r="AI150" s="49">
        <v>0</v>
      </c>
      <c r="AJ150" s="49">
        <v>0</v>
      </c>
      <c r="AK150" s="49">
        <v>0</v>
      </c>
      <c r="AL150" s="49">
        <v>17</v>
      </c>
      <c r="AM150" s="49">
        <v>0</v>
      </c>
      <c r="AN150" s="49">
        <v>0</v>
      </c>
      <c r="AO150" s="294"/>
      <c r="AP150" s="330">
        <v>41</v>
      </c>
      <c r="AQ150" s="331">
        <v>0.19500000000000001</v>
      </c>
      <c r="AR150" s="331">
        <v>0.29799999999999999</v>
      </c>
      <c r="AS150" s="331">
        <v>0.34100000000000003</v>
      </c>
      <c r="AT150" s="331">
        <v>0.63900000000000001</v>
      </c>
      <c r="AU150" s="294"/>
      <c r="AV150" s="332">
        <v>15</v>
      </c>
      <c r="AW150" s="331">
        <v>0.33300000000000002</v>
      </c>
      <c r="AX150" s="331">
        <v>0.375</v>
      </c>
      <c r="AY150" s="331">
        <v>0.33300000000000002</v>
      </c>
      <c r="AZ150" s="331">
        <v>0.70799999999999996</v>
      </c>
    </row>
    <row r="151" spans="1:52" ht="15.75" thickBot="1">
      <c r="A151" s="50" t="s">
        <v>2128</v>
      </c>
      <c r="B151" s="50" t="s">
        <v>2129</v>
      </c>
      <c r="C151" s="49">
        <v>23</v>
      </c>
      <c r="D151" s="49" t="s">
        <v>55</v>
      </c>
      <c r="E151" s="49" t="s">
        <v>34</v>
      </c>
      <c r="F151" s="49" t="s">
        <v>35</v>
      </c>
      <c r="G151" s="49">
        <v>25</v>
      </c>
      <c r="H151" s="49">
        <v>66</v>
      </c>
      <c r="I151" s="49">
        <v>56</v>
      </c>
      <c r="J151" s="292">
        <v>0.26800000000000002</v>
      </c>
      <c r="K151" s="292">
        <v>0.36899999999999999</v>
      </c>
      <c r="L151" s="292">
        <v>0.33900000000000002</v>
      </c>
      <c r="M151" s="292">
        <v>0.70899999999999996</v>
      </c>
      <c r="N151" s="49">
        <v>7</v>
      </c>
      <c r="O151" s="49">
        <v>15</v>
      </c>
      <c r="P151" s="49">
        <v>0</v>
      </c>
      <c r="Q151" s="49">
        <v>2</v>
      </c>
      <c r="R151" s="49">
        <v>0</v>
      </c>
      <c r="S151" s="49">
        <v>2</v>
      </c>
      <c r="T151" s="49">
        <v>1</v>
      </c>
      <c r="U151" s="49">
        <v>1</v>
      </c>
      <c r="V151" s="49">
        <v>9</v>
      </c>
      <c r="W151" s="49">
        <v>17</v>
      </c>
      <c r="X151" s="49">
        <v>89</v>
      </c>
      <c r="Y151" s="49">
        <v>19</v>
      </c>
      <c r="Z151" s="49">
        <v>0</v>
      </c>
      <c r="AA151" s="49">
        <v>0</v>
      </c>
      <c r="AB151" s="49">
        <v>1</v>
      </c>
      <c r="AC151" s="49">
        <v>0</v>
      </c>
      <c r="AD151" s="49">
        <v>0</v>
      </c>
      <c r="AE151" s="293" t="s">
        <v>2130</v>
      </c>
      <c r="AF151" s="294"/>
      <c r="AG151" s="49">
        <v>0</v>
      </c>
      <c r="AH151" s="49">
        <v>0</v>
      </c>
      <c r="AI151" s="49">
        <v>10</v>
      </c>
      <c r="AJ151" s="49">
        <v>10</v>
      </c>
      <c r="AK151" s="49">
        <v>6</v>
      </c>
      <c r="AL151" s="49">
        <v>0</v>
      </c>
      <c r="AM151" s="49">
        <v>0</v>
      </c>
      <c r="AN151" s="49">
        <v>0</v>
      </c>
      <c r="AO151" s="294"/>
      <c r="AP151" s="330">
        <v>6</v>
      </c>
      <c r="AQ151" s="331">
        <v>0.33300000000000002</v>
      </c>
      <c r="AR151" s="331">
        <v>0.33300000000000002</v>
      </c>
      <c r="AS151" s="331">
        <v>0.66700000000000004</v>
      </c>
      <c r="AT151" s="331">
        <v>1</v>
      </c>
      <c r="AU151" s="294"/>
      <c r="AV151" s="332">
        <v>50</v>
      </c>
      <c r="AW151" s="331">
        <v>0.26</v>
      </c>
      <c r="AX151" s="331">
        <v>0.373</v>
      </c>
      <c r="AY151" s="331">
        <v>0.3</v>
      </c>
      <c r="AZ151" s="331">
        <v>0.67300000000000004</v>
      </c>
    </row>
    <row r="152" spans="1:52" ht="15.75" thickBot="1">
      <c r="A152" s="50" t="s">
        <v>2131</v>
      </c>
      <c r="B152" s="50" t="s">
        <v>2132</v>
      </c>
      <c r="C152" s="49">
        <v>29</v>
      </c>
      <c r="D152" s="49" t="s">
        <v>44</v>
      </c>
      <c r="E152" s="49" t="s">
        <v>34</v>
      </c>
      <c r="F152" s="49" t="s">
        <v>35</v>
      </c>
      <c r="G152" s="49">
        <v>24</v>
      </c>
      <c r="H152" s="49">
        <v>63</v>
      </c>
      <c r="I152" s="49">
        <v>54</v>
      </c>
      <c r="J152" s="292">
        <v>0.222</v>
      </c>
      <c r="K152" s="292">
        <v>0.30599999999999999</v>
      </c>
      <c r="L152" s="292">
        <v>0.46300000000000002</v>
      </c>
      <c r="M152" s="292">
        <v>0.76900000000000002</v>
      </c>
      <c r="N152" s="49">
        <v>9</v>
      </c>
      <c r="O152" s="49">
        <v>12</v>
      </c>
      <c r="P152" s="49">
        <v>1</v>
      </c>
      <c r="Q152" s="49">
        <v>0</v>
      </c>
      <c r="R152" s="49">
        <v>4</v>
      </c>
      <c r="S152" s="49">
        <v>12</v>
      </c>
      <c r="T152" s="49">
        <v>0</v>
      </c>
      <c r="U152" s="49">
        <v>0</v>
      </c>
      <c r="V152" s="49">
        <v>7</v>
      </c>
      <c r="W152" s="49">
        <v>21</v>
      </c>
      <c r="X152" s="49">
        <v>98</v>
      </c>
      <c r="Y152" s="49">
        <v>25</v>
      </c>
      <c r="Z152" s="49">
        <v>1</v>
      </c>
      <c r="AA152" s="49">
        <v>0</v>
      </c>
      <c r="AB152" s="49">
        <v>0</v>
      </c>
      <c r="AC152" s="49">
        <v>1</v>
      </c>
      <c r="AD152" s="49">
        <v>0</v>
      </c>
      <c r="AE152" s="293" t="s">
        <v>1298</v>
      </c>
      <c r="AF152" s="294"/>
      <c r="AG152" s="49">
        <v>24</v>
      </c>
      <c r="AH152" s="49">
        <v>0</v>
      </c>
      <c r="AI152" s="49">
        <v>0</v>
      </c>
      <c r="AJ152" s="49">
        <v>1</v>
      </c>
      <c r="AK152" s="49">
        <v>0</v>
      </c>
      <c r="AL152" s="49">
        <v>0</v>
      </c>
      <c r="AM152" s="49">
        <v>0</v>
      </c>
      <c r="AN152" s="49">
        <v>0</v>
      </c>
      <c r="AO152" s="294"/>
      <c r="AP152" s="330">
        <v>11</v>
      </c>
      <c r="AQ152" s="331">
        <v>9.0999999999999998E-2</v>
      </c>
      <c r="AR152" s="331">
        <v>0.16700000000000001</v>
      </c>
      <c r="AS152" s="331">
        <v>9.0999999999999998E-2</v>
      </c>
      <c r="AT152" s="331">
        <v>0.25800000000000001</v>
      </c>
      <c r="AU152" s="294"/>
      <c r="AV152" s="332">
        <v>43</v>
      </c>
      <c r="AW152" s="331">
        <v>0.25600000000000001</v>
      </c>
      <c r="AX152" s="331">
        <v>0.34</v>
      </c>
      <c r="AY152" s="331">
        <v>0.55800000000000005</v>
      </c>
      <c r="AZ152" s="331">
        <v>0.89800000000000002</v>
      </c>
    </row>
    <row r="153" spans="1:52" ht="15.75" thickBot="1">
      <c r="A153" s="50" t="s">
        <v>2133</v>
      </c>
      <c r="B153" s="50" t="s">
        <v>2134</v>
      </c>
      <c r="C153" s="49">
        <v>27</v>
      </c>
      <c r="D153" s="49" t="s">
        <v>78</v>
      </c>
      <c r="E153" s="49" t="s">
        <v>43</v>
      </c>
      <c r="F153" s="49" t="s">
        <v>10</v>
      </c>
      <c r="G153" s="49">
        <v>28</v>
      </c>
      <c r="H153" s="49">
        <v>63</v>
      </c>
      <c r="I153" s="49">
        <v>54</v>
      </c>
      <c r="J153" s="292">
        <v>0.222</v>
      </c>
      <c r="K153" s="292">
        <v>0.32300000000000001</v>
      </c>
      <c r="L153" s="292">
        <v>0.29599999999999999</v>
      </c>
      <c r="M153" s="292">
        <v>0.61899999999999999</v>
      </c>
      <c r="N153" s="49">
        <v>10</v>
      </c>
      <c r="O153" s="49">
        <v>12</v>
      </c>
      <c r="P153" s="49">
        <v>2</v>
      </c>
      <c r="Q153" s="49">
        <v>1</v>
      </c>
      <c r="R153" s="49">
        <v>0</v>
      </c>
      <c r="S153" s="49">
        <v>6</v>
      </c>
      <c r="T153" s="49">
        <v>0</v>
      </c>
      <c r="U153" s="49">
        <v>0</v>
      </c>
      <c r="V153" s="49">
        <v>8</v>
      </c>
      <c r="W153" s="49">
        <v>26</v>
      </c>
      <c r="X153" s="49">
        <v>65</v>
      </c>
      <c r="Y153" s="49">
        <v>16</v>
      </c>
      <c r="Z153" s="49">
        <v>0</v>
      </c>
      <c r="AA153" s="49">
        <v>0</v>
      </c>
      <c r="AB153" s="49">
        <v>1</v>
      </c>
      <c r="AC153" s="49">
        <v>0</v>
      </c>
      <c r="AD153" s="49">
        <v>0</v>
      </c>
      <c r="AE153" s="293" t="s">
        <v>2081</v>
      </c>
      <c r="AF153" s="294"/>
      <c r="AG153" s="49">
        <v>0</v>
      </c>
      <c r="AH153" s="49">
        <v>0</v>
      </c>
      <c r="AI153" s="49">
        <v>20</v>
      </c>
      <c r="AJ153" s="49">
        <v>3</v>
      </c>
      <c r="AK153" s="49">
        <v>6</v>
      </c>
      <c r="AL153" s="49">
        <v>0</v>
      </c>
      <c r="AM153" s="49">
        <v>0</v>
      </c>
      <c r="AN153" s="49">
        <v>0</v>
      </c>
      <c r="AO153" s="294"/>
      <c r="AP153" s="330">
        <v>11</v>
      </c>
      <c r="AQ153" s="331">
        <v>9.0999999999999998E-2</v>
      </c>
      <c r="AR153" s="331">
        <v>0.28599999999999998</v>
      </c>
      <c r="AS153" s="331">
        <v>9.0999999999999998E-2</v>
      </c>
      <c r="AT153" s="331">
        <v>0.377</v>
      </c>
      <c r="AU153" s="294"/>
      <c r="AV153" s="332">
        <v>43</v>
      </c>
      <c r="AW153" s="331">
        <v>0.25600000000000001</v>
      </c>
      <c r="AX153" s="331">
        <v>0.33300000000000002</v>
      </c>
      <c r="AY153" s="331">
        <v>0.34899999999999998</v>
      </c>
      <c r="AZ153" s="331">
        <v>0.68200000000000005</v>
      </c>
    </row>
    <row r="154" spans="1:52" ht="15.75" thickBot="1">
      <c r="A154" s="50" t="s">
        <v>2135</v>
      </c>
      <c r="B154" s="50" t="s">
        <v>2136</v>
      </c>
      <c r="C154" s="49">
        <v>29</v>
      </c>
      <c r="D154" s="49" t="s">
        <v>67</v>
      </c>
      <c r="E154" s="49" t="s">
        <v>43</v>
      </c>
      <c r="F154" s="49" t="s">
        <v>10</v>
      </c>
      <c r="G154" s="49">
        <v>18</v>
      </c>
      <c r="H154" s="49">
        <v>57</v>
      </c>
      <c r="I154" s="49">
        <v>52</v>
      </c>
      <c r="J154" s="292">
        <v>0.154</v>
      </c>
      <c r="K154" s="292">
        <v>0.22800000000000001</v>
      </c>
      <c r="L154" s="292">
        <v>0.23100000000000001</v>
      </c>
      <c r="M154" s="292">
        <v>0.45900000000000002</v>
      </c>
      <c r="N154" s="49">
        <v>2</v>
      </c>
      <c r="O154" s="49">
        <v>8</v>
      </c>
      <c r="P154" s="49">
        <v>1</v>
      </c>
      <c r="Q154" s="49">
        <v>0</v>
      </c>
      <c r="R154" s="49">
        <v>1</v>
      </c>
      <c r="S154" s="49">
        <v>5</v>
      </c>
      <c r="T154" s="49">
        <v>0</v>
      </c>
      <c r="U154" s="49">
        <v>0</v>
      </c>
      <c r="V154" s="49">
        <v>5</v>
      </c>
      <c r="W154" s="49">
        <v>15</v>
      </c>
      <c r="X154" s="49">
        <v>23</v>
      </c>
      <c r="Y154" s="49">
        <v>12</v>
      </c>
      <c r="Z154" s="49">
        <v>1</v>
      </c>
      <c r="AA154" s="49">
        <v>0</v>
      </c>
      <c r="AB154" s="49">
        <v>0</v>
      </c>
      <c r="AC154" s="49">
        <v>0</v>
      </c>
      <c r="AD154" s="49">
        <v>0</v>
      </c>
      <c r="AE154" s="293" t="s">
        <v>926</v>
      </c>
      <c r="AF154" s="294"/>
      <c r="AG154" s="49">
        <v>0</v>
      </c>
      <c r="AH154" s="49">
        <v>3</v>
      </c>
      <c r="AI154" s="49">
        <v>0</v>
      </c>
      <c r="AJ154" s="49">
        <v>15</v>
      </c>
      <c r="AK154" s="49">
        <v>0</v>
      </c>
      <c r="AL154" s="49">
        <v>0</v>
      </c>
      <c r="AM154" s="49">
        <v>0</v>
      </c>
      <c r="AN154" s="49">
        <v>0</v>
      </c>
      <c r="AO154" s="294"/>
      <c r="AP154" s="330">
        <v>20</v>
      </c>
      <c r="AQ154" s="331">
        <v>0.25</v>
      </c>
      <c r="AR154" s="331">
        <v>0.28599999999999998</v>
      </c>
      <c r="AS154" s="331">
        <v>0.4</v>
      </c>
      <c r="AT154" s="331">
        <v>0.68600000000000005</v>
      </c>
      <c r="AU154" s="294"/>
      <c r="AV154" s="332">
        <v>32</v>
      </c>
      <c r="AW154" s="331">
        <v>9.4E-2</v>
      </c>
      <c r="AX154" s="331">
        <v>0.19400000000000001</v>
      </c>
      <c r="AY154" s="331">
        <v>0.125</v>
      </c>
      <c r="AZ154" s="331">
        <v>0.31900000000000001</v>
      </c>
    </row>
    <row r="155" spans="1:52" ht="15.75" thickBot="1">
      <c r="A155" s="50" t="s">
        <v>2137</v>
      </c>
      <c r="B155" s="50" t="s">
        <v>2138</v>
      </c>
      <c r="C155" s="49">
        <v>28</v>
      </c>
      <c r="D155" s="49" t="s">
        <v>42</v>
      </c>
      <c r="E155" s="49" t="s">
        <v>43</v>
      </c>
      <c r="F155" s="49" t="s">
        <v>10</v>
      </c>
      <c r="G155" s="49">
        <v>26</v>
      </c>
      <c r="H155" s="49">
        <v>59</v>
      </c>
      <c r="I155" s="49">
        <v>52</v>
      </c>
      <c r="J155" s="292">
        <v>0.17299999999999999</v>
      </c>
      <c r="K155" s="292">
        <v>0.27100000000000002</v>
      </c>
      <c r="L155" s="292">
        <v>0.26900000000000002</v>
      </c>
      <c r="M155" s="292">
        <v>0.54</v>
      </c>
      <c r="N155" s="49">
        <v>3</v>
      </c>
      <c r="O155" s="49">
        <v>9</v>
      </c>
      <c r="P155" s="49">
        <v>2</v>
      </c>
      <c r="Q155" s="49">
        <v>0</v>
      </c>
      <c r="R155" s="49">
        <v>1</v>
      </c>
      <c r="S155" s="49">
        <v>3</v>
      </c>
      <c r="T155" s="49">
        <v>0</v>
      </c>
      <c r="U155" s="49">
        <v>0</v>
      </c>
      <c r="V155" s="49">
        <v>5</v>
      </c>
      <c r="W155" s="49">
        <v>24</v>
      </c>
      <c r="X155" s="49">
        <v>45</v>
      </c>
      <c r="Y155" s="49">
        <v>14</v>
      </c>
      <c r="Z155" s="49">
        <v>1</v>
      </c>
      <c r="AA155" s="49">
        <v>2</v>
      </c>
      <c r="AB155" s="49">
        <v>0</v>
      </c>
      <c r="AC155" s="49">
        <v>0</v>
      </c>
      <c r="AD155" s="49">
        <v>0</v>
      </c>
      <c r="AE155" s="293" t="s">
        <v>917</v>
      </c>
      <c r="AF155" s="294"/>
      <c r="AG155" s="49">
        <v>0</v>
      </c>
      <c r="AH155" s="49">
        <v>0</v>
      </c>
      <c r="AI155" s="49">
        <v>0</v>
      </c>
      <c r="AJ155" s="49">
        <v>0</v>
      </c>
      <c r="AK155" s="49">
        <v>0</v>
      </c>
      <c r="AL155" s="49">
        <v>0</v>
      </c>
      <c r="AM155" s="49">
        <v>0</v>
      </c>
      <c r="AN155" s="49">
        <v>15</v>
      </c>
      <c r="AO155" s="294"/>
      <c r="AP155" s="330">
        <v>22</v>
      </c>
      <c r="AQ155" s="331">
        <v>0.182</v>
      </c>
      <c r="AR155" s="331">
        <v>0.308</v>
      </c>
      <c r="AS155" s="331">
        <v>0.36399999999999999</v>
      </c>
      <c r="AT155" s="331">
        <v>0.67100000000000004</v>
      </c>
      <c r="AU155" s="294"/>
      <c r="AV155" s="332">
        <v>30</v>
      </c>
      <c r="AW155" s="331">
        <v>0.16700000000000001</v>
      </c>
      <c r="AX155" s="331">
        <v>0.24199999999999999</v>
      </c>
      <c r="AY155" s="331">
        <v>0.2</v>
      </c>
      <c r="AZ155" s="331">
        <v>0.442</v>
      </c>
    </row>
    <row r="156" spans="1:52" ht="15.75" thickBot="1">
      <c r="A156" s="50" t="s">
        <v>2139</v>
      </c>
      <c r="B156" s="50" t="s">
        <v>2140</v>
      </c>
      <c r="C156" s="49">
        <v>27</v>
      </c>
      <c r="D156" s="49" t="s">
        <v>36</v>
      </c>
      <c r="E156" s="49" t="s">
        <v>34</v>
      </c>
      <c r="F156" s="49" t="s">
        <v>35</v>
      </c>
      <c r="G156" s="49">
        <v>17</v>
      </c>
      <c r="H156" s="49">
        <v>62</v>
      </c>
      <c r="I156" s="49">
        <v>50</v>
      </c>
      <c r="J156" s="292">
        <v>0.2</v>
      </c>
      <c r="K156" s="292">
        <v>0.32200000000000001</v>
      </c>
      <c r="L156" s="292">
        <v>0.26</v>
      </c>
      <c r="M156" s="292">
        <v>0.58199999999999996</v>
      </c>
      <c r="N156" s="49">
        <v>4</v>
      </c>
      <c r="O156" s="49">
        <v>10</v>
      </c>
      <c r="P156" s="49">
        <v>1</v>
      </c>
      <c r="Q156" s="49">
        <v>1</v>
      </c>
      <c r="R156" s="49">
        <v>0</v>
      </c>
      <c r="S156" s="49">
        <v>1</v>
      </c>
      <c r="T156" s="49">
        <v>1</v>
      </c>
      <c r="U156" s="49">
        <v>1</v>
      </c>
      <c r="V156" s="49">
        <v>8</v>
      </c>
      <c r="W156" s="49">
        <v>17</v>
      </c>
      <c r="X156" s="49">
        <v>62</v>
      </c>
      <c r="Y156" s="49">
        <v>13</v>
      </c>
      <c r="Z156" s="49">
        <v>1</v>
      </c>
      <c r="AA156" s="49">
        <v>1</v>
      </c>
      <c r="AB156" s="49">
        <v>3</v>
      </c>
      <c r="AC156" s="49">
        <v>0</v>
      </c>
      <c r="AD156" s="49">
        <v>0</v>
      </c>
      <c r="AE156" s="293" t="s">
        <v>2035</v>
      </c>
      <c r="AF156" s="294"/>
      <c r="AG156" s="49">
        <v>0</v>
      </c>
      <c r="AH156" s="49">
        <v>0</v>
      </c>
      <c r="AI156" s="49">
        <v>0</v>
      </c>
      <c r="AJ156" s="49">
        <v>0</v>
      </c>
      <c r="AK156" s="49">
        <v>0</v>
      </c>
      <c r="AL156" s="49">
        <v>1</v>
      </c>
      <c r="AM156" s="49">
        <v>12</v>
      </c>
      <c r="AN156" s="49">
        <v>4</v>
      </c>
      <c r="AO156" s="294"/>
      <c r="AP156" s="330">
        <v>8</v>
      </c>
      <c r="AQ156" s="331">
        <v>0.375</v>
      </c>
      <c r="AR156" s="331">
        <v>0.44400000000000001</v>
      </c>
      <c r="AS156" s="331">
        <v>0.375</v>
      </c>
      <c r="AT156" s="331">
        <v>0.81899999999999995</v>
      </c>
      <c r="AU156" s="294"/>
      <c r="AV156" s="332">
        <v>42</v>
      </c>
      <c r="AW156" s="331">
        <v>0.16700000000000001</v>
      </c>
      <c r="AX156" s="331">
        <v>0.3</v>
      </c>
      <c r="AY156" s="331">
        <v>0.23799999999999999</v>
      </c>
      <c r="AZ156" s="331">
        <v>0.53800000000000003</v>
      </c>
    </row>
    <row r="157" spans="1:52" ht="15.75" thickBot="1">
      <c r="J157" s="292"/>
      <c r="K157" s="292"/>
      <c r="L157" s="292"/>
      <c r="M157" s="292"/>
      <c r="AE157" s="293"/>
      <c r="AF157" s="294"/>
      <c r="AO157" s="294"/>
      <c r="AP157" s="295"/>
      <c r="AQ157" s="296"/>
      <c r="AR157" s="296"/>
      <c r="AS157" s="296"/>
      <c r="AT157" s="296"/>
      <c r="AU157" s="294"/>
      <c r="AV157" s="297"/>
      <c r="AW157" s="296"/>
      <c r="AX157" s="296"/>
      <c r="AY157" s="296"/>
      <c r="AZ157" s="296"/>
    </row>
    <row r="158" spans="1:52" ht="15.75" thickBot="1">
      <c r="J158" s="292"/>
      <c r="K158" s="292"/>
      <c r="L158" s="292"/>
      <c r="M158" s="292"/>
      <c r="AE158" s="293"/>
      <c r="AF158" s="294"/>
      <c r="AO158" s="294"/>
      <c r="AP158" s="295"/>
      <c r="AQ158" s="296"/>
      <c r="AR158" s="296"/>
      <c r="AS158" s="296"/>
      <c r="AT158" s="296"/>
      <c r="AU158" s="294"/>
      <c r="AV158" s="297"/>
      <c r="AW158" s="296"/>
      <c r="AX158" s="296"/>
      <c r="AY158" s="296"/>
      <c r="AZ158" s="296"/>
    </row>
    <row r="159" spans="1:52" ht="29.25" customHeight="1" thickBot="1">
      <c r="A159" s="311" t="s">
        <v>3157</v>
      </c>
      <c r="B159" s="312"/>
      <c r="C159" s="313"/>
      <c r="D159" s="313"/>
      <c r="E159" s="313"/>
      <c r="F159" s="313"/>
      <c r="G159" s="313"/>
      <c r="H159" s="313"/>
      <c r="I159" s="313"/>
      <c r="J159" s="314"/>
      <c r="K159" s="314"/>
      <c r="L159" s="314"/>
      <c r="M159" s="314"/>
      <c r="N159" s="313"/>
      <c r="O159" s="313"/>
      <c r="P159" s="313"/>
      <c r="Q159" s="313"/>
      <c r="R159" s="313"/>
      <c r="S159" s="313"/>
      <c r="T159" s="313"/>
      <c r="U159" s="313"/>
      <c r="V159" s="313"/>
      <c r="W159" s="313"/>
      <c r="X159" s="313"/>
      <c r="Y159" s="313"/>
      <c r="Z159" s="313"/>
      <c r="AA159" s="313"/>
      <c r="AB159" s="313"/>
      <c r="AC159" s="313"/>
      <c r="AD159" s="313"/>
      <c r="AE159" s="315"/>
      <c r="AF159" s="315"/>
      <c r="AG159" s="313"/>
      <c r="AH159" s="313"/>
      <c r="AI159" s="313"/>
      <c r="AJ159" s="313"/>
      <c r="AK159" s="313"/>
      <c r="AL159" s="313"/>
      <c r="AM159" s="313"/>
      <c r="AN159" s="313"/>
      <c r="AO159" s="315"/>
      <c r="AP159" s="316"/>
      <c r="AQ159" s="317"/>
      <c r="AR159" s="317"/>
      <c r="AS159" s="317"/>
      <c r="AT159" s="317"/>
      <c r="AU159" s="315"/>
      <c r="AV159" s="318"/>
      <c r="AW159" s="317"/>
      <c r="AX159" s="317"/>
      <c r="AY159" s="317"/>
      <c r="AZ159" s="317"/>
    </row>
    <row r="160" spans="1:52" ht="15.75" thickBot="1">
      <c r="A160" s="50" t="s">
        <v>2141</v>
      </c>
      <c r="B160" s="50" t="s">
        <v>2142</v>
      </c>
      <c r="C160" s="49">
        <v>25</v>
      </c>
      <c r="D160" s="49" t="s">
        <v>67</v>
      </c>
      <c r="E160" s="49" t="s">
        <v>43</v>
      </c>
      <c r="F160" s="49" t="s">
        <v>10</v>
      </c>
      <c r="G160" s="49">
        <v>29</v>
      </c>
      <c r="H160" s="49">
        <v>55</v>
      </c>
      <c r="I160" s="49">
        <v>49</v>
      </c>
      <c r="J160" s="292">
        <v>0.14299999999999999</v>
      </c>
      <c r="K160" s="292">
        <v>0.185</v>
      </c>
      <c r="L160" s="292">
        <v>0.16300000000000001</v>
      </c>
      <c r="M160" s="292">
        <v>0.34799999999999998</v>
      </c>
      <c r="N160" s="49">
        <v>5</v>
      </c>
      <c r="O160" s="49">
        <v>7</v>
      </c>
      <c r="P160" s="49">
        <v>1</v>
      </c>
      <c r="Q160" s="49">
        <v>0</v>
      </c>
      <c r="R160" s="49">
        <v>0</v>
      </c>
      <c r="S160" s="49">
        <v>6</v>
      </c>
      <c r="T160" s="49">
        <v>1</v>
      </c>
      <c r="U160" s="49">
        <v>0</v>
      </c>
      <c r="V160" s="49">
        <v>3</v>
      </c>
      <c r="W160" s="49">
        <v>16</v>
      </c>
      <c r="X160" s="49">
        <v>-6</v>
      </c>
      <c r="Y160" s="49">
        <v>8</v>
      </c>
      <c r="Z160" s="49">
        <v>1</v>
      </c>
      <c r="AA160" s="49">
        <v>0</v>
      </c>
      <c r="AB160" s="49">
        <v>1</v>
      </c>
      <c r="AC160" s="49">
        <v>2</v>
      </c>
      <c r="AD160" s="49">
        <v>0</v>
      </c>
      <c r="AE160" s="293" t="s">
        <v>2143</v>
      </c>
      <c r="AF160" s="294"/>
      <c r="AG160" s="49">
        <v>0</v>
      </c>
      <c r="AH160" s="49">
        <v>0</v>
      </c>
      <c r="AI160" s="49">
        <v>0</v>
      </c>
      <c r="AJ160" s="49">
        <v>5</v>
      </c>
      <c r="AK160" s="49">
        <v>4</v>
      </c>
      <c r="AL160" s="49">
        <v>9</v>
      </c>
      <c r="AM160" s="49">
        <v>2</v>
      </c>
      <c r="AN160" s="49">
        <v>3</v>
      </c>
      <c r="AO160" s="294"/>
      <c r="AP160" s="330">
        <v>13</v>
      </c>
      <c r="AQ160" s="331">
        <v>0.154</v>
      </c>
      <c r="AR160" s="331">
        <v>0.14299999999999999</v>
      </c>
      <c r="AS160" s="331">
        <v>0.23100000000000001</v>
      </c>
      <c r="AT160" s="331">
        <v>0.374</v>
      </c>
      <c r="AU160" s="294"/>
      <c r="AV160" s="332">
        <v>36</v>
      </c>
      <c r="AW160" s="331">
        <v>0.13900000000000001</v>
      </c>
      <c r="AX160" s="331">
        <v>0.2</v>
      </c>
      <c r="AY160" s="331">
        <v>0.13900000000000001</v>
      </c>
      <c r="AZ160" s="331">
        <v>0.33900000000000002</v>
      </c>
    </row>
    <row r="161" spans="1:52" ht="15.75" thickBot="1">
      <c r="A161" s="50" t="s">
        <v>2144</v>
      </c>
      <c r="B161" s="50" t="s">
        <v>2145</v>
      </c>
      <c r="C161" s="49">
        <v>23</v>
      </c>
      <c r="D161" s="49" t="s">
        <v>71</v>
      </c>
      <c r="E161" s="49" t="s">
        <v>43</v>
      </c>
      <c r="F161" s="49" t="s">
        <v>10</v>
      </c>
      <c r="G161" s="49">
        <v>21</v>
      </c>
      <c r="H161" s="49">
        <v>55</v>
      </c>
      <c r="I161" s="49">
        <v>47</v>
      </c>
      <c r="J161" s="292">
        <v>0.106</v>
      </c>
      <c r="K161" s="292">
        <v>0.23599999999999999</v>
      </c>
      <c r="L161" s="292">
        <v>0.27700000000000002</v>
      </c>
      <c r="M161" s="292">
        <v>0.51300000000000001</v>
      </c>
      <c r="N161" s="49">
        <v>2</v>
      </c>
      <c r="O161" s="49">
        <v>5</v>
      </c>
      <c r="P161" s="49">
        <v>0</v>
      </c>
      <c r="Q161" s="49">
        <v>1</v>
      </c>
      <c r="R161" s="49">
        <v>2</v>
      </c>
      <c r="S161" s="49">
        <v>3</v>
      </c>
      <c r="T161" s="49">
        <v>1</v>
      </c>
      <c r="U161" s="49">
        <v>0</v>
      </c>
      <c r="V161" s="49">
        <v>7</v>
      </c>
      <c r="W161" s="49">
        <v>17</v>
      </c>
      <c r="X161" s="49">
        <v>34</v>
      </c>
      <c r="Y161" s="49">
        <v>13</v>
      </c>
      <c r="Z161" s="49">
        <v>0</v>
      </c>
      <c r="AA161" s="49">
        <v>1</v>
      </c>
      <c r="AB161" s="49">
        <v>0</v>
      </c>
      <c r="AC161" s="49">
        <v>0</v>
      </c>
      <c r="AD161" s="49">
        <v>1</v>
      </c>
      <c r="AE161" s="293" t="s">
        <v>2146</v>
      </c>
      <c r="AF161" s="294"/>
      <c r="AG161" s="49">
        <v>0</v>
      </c>
      <c r="AH161" s="49">
        <v>0</v>
      </c>
      <c r="AI161" s="49">
        <v>0</v>
      </c>
      <c r="AJ161" s="49">
        <v>0</v>
      </c>
      <c r="AK161" s="49">
        <v>0</v>
      </c>
      <c r="AL161" s="49">
        <v>8</v>
      </c>
      <c r="AM161" s="49">
        <v>8</v>
      </c>
      <c r="AN161" s="49">
        <v>0</v>
      </c>
      <c r="AO161" s="294"/>
      <c r="AP161" s="330">
        <v>15</v>
      </c>
      <c r="AQ161" s="331">
        <v>0.2</v>
      </c>
      <c r="AR161" s="331">
        <v>0.33300000000000002</v>
      </c>
      <c r="AS161" s="331">
        <v>0.6</v>
      </c>
      <c r="AT161" s="331">
        <v>0.93300000000000005</v>
      </c>
      <c r="AU161" s="294"/>
      <c r="AV161" s="332">
        <v>32</v>
      </c>
      <c r="AW161" s="331">
        <v>6.3E-2</v>
      </c>
      <c r="AX161" s="331">
        <v>0.189</v>
      </c>
      <c r="AY161" s="331">
        <v>0.125</v>
      </c>
      <c r="AZ161" s="331">
        <v>0.314</v>
      </c>
    </row>
    <row r="162" spans="1:52" ht="15.75" thickBot="1">
      <c r="A162" s="50" t="s">
        <v>2147</v>
      </c>
      <c r="B162" s="50" t="s">
        <v>2148</v>
      </c>
      <c r="C162" s="49">
        <v>30</v>
      </c>
      <c r="D162" s="49" t="s">
        <v>47</v>
      </c>
      <c r="E162" s="49" t="s">
        <v>43</v>
      </c>
      <c r="F162" s="49" t="s">
        <v>37</v>
      </c>
      <c r="G162" s="49">
        <v>15</v>
      </c>
      <c r="H162" s="49">
        <v>49</v>
      </c>
      <c r="I162" s="49">
        <v>46</v>
      </c>
      <c r="J162" s="292">
        <v>0.34799999999999998</v>
      </c>
      <c r="K162" s="292">
        <v>0.38800000000000001</v>
      </c>
      <c r="L162" s="292">
        <v>0.47799999999999998</v>
      </c>
      <c r="M162" s="292">
        <v>0.86599999999999999</v>
      </c>
      <c r="N162" s="49">
        <v>6</v>
      </c>
      <c r="O162" s="49">
        <v>16</v>
      </c>
      <c r="P162" s="49">
        <v>4</v>
      </c>
      <c r="Q162" s="49">
        <v>1</v>
      </c>
      <c r="R162" s="49">
        <v>0</v>
      </c>
      <c r="S162" s="49">
        <v>6</v>
      </c>
      <c r="T162" s="49">
        <v>0</v>
      </c>
      <c r="U162" s="49">
        <v>0</v>
      </c>
      <c r="V162" s="49">
        <v>3</v>
      </c>
      <c r="W162" s="49">
        <v>16</v>
      </c>
      <c r="X162" s="49">
        <v>130</v>
      </c>
      <c r="Y162" s="49">
        <v>22</v>
      </c>
      <c r="Z162" s="49">
        <v>1</v>
      </c>
      <c r="AA162" s="49">
        <v>0</v>
      </c>
      <c r="AB162" s="49">
        <v>0</v>
      </c>
      <c r="AC162" s="49">
        <v>0</v>
      </c>
      <c r="AD162" s="49">
        <v>0</v>
      </c>
      <c r="AE162" s="293" t="s">
        <v>2149</v>
      </c>
      <c r="AF162" s="294"/>
      <c r="AG162" s="49">
        <v>0</v>
      </c>
      <c r="AH162" s="49">
        <v>0</v>
      </c>
      <c r="AI162" s="49">
        <v>1</v>
      </c>
      <c r="AJ162" s="49">
        <v>1</v>
      </c>
      <c r="AK162" s="49">
        <v>2</v>
      </c>
      <c r="AL162" s="49">
        <v>1</v>
      </c>
      <c r="AM162" s="49">
        <v>8</v>
      </c>
      <c r="AN162" s="49">
        <v>2</v>
      </c>
      <c r="AO162" s="294"/>
      <c r="AP162" s="330">
        <v>11</v>
      </c>
      <c r="AQ162" s="331">
        <v>0.45500000000000002</v>
      </c>
      <c r="AR162" s="331">
        <v>0.53800000000000003</v>
      </c>
      <c r="AS162" s="331">
        <v>0.72699999999999998</v>
      </c>
      <c r="AT162" s="331">
        <v>1.266</v>
      </c>
      <c r="AU162" s="294"/>
      <c r="AV162" s="332">
        <v>35</v>
      </c>
      <c r="AW162" s="331">
        <v>0.314</v>
      </c>
      <c r="AX162" s="331">
        <v>0.33300000000000002</v>
      </c>
      <c r="AY162" s="331">
        <v>0.4</v>
      </c>
      <c r="AZ162" s="331">
        <v>0.73299999999999998</v>
      </c>
    </row>
    <row r="163" spans="1:52" ht="15.75" thickBot="1">
      <c r="A163" s="50" t="s">
        <v>2150</v>
      </c>
      <c r="B163" s="50" t="s">
        <v>2151</v>
      </c>
      <c r="C163" s="49">
        <v>26</v>
      </c>
      <c r="D163" s="49" t="s">
        <v>33</v>
      </c>
      <c r="E163" s="49" t="s">
        <v>34</v>
      </c>
      <c r="F163" s="49" t="s">
        <v>10</v>
      </c>
      <c r="G163" s="49">
        <v>23</v>
      </c>
      <c r="H163" s="49">
        <v>52</v>
      </c>
      <c r="I163" s="49">
        <v>46</v>
      </c>
      <c r="J163" s="292">
        <v>0.19600000000000001</v>
      </c>
      <c r="K163" s="292">
        <v>0.28799999999999998</v>
      </c>
      <c r="L163" s="292">
        <v>0.34799999999999998</v>
      </c>
      <c r="M163" s="292">
        <v>0.63600000000000001</v>
      </c>
      <c r="N163" s="49">
        <v>5</v>
      </c>
      <c r="O163" s="49">
        <v>9</v>
      </c>
      <c r="P163" s="49">
        <v>1</v>
      </c>
      <c r="Q163" s="49">
        <v>3</v>
      </c>
      <c r="R163" s="49">
        <v>0</v>
      </c>
      <c r="S163" s="49">
        <v>3</v>
      </c>
      <c r="T163" s="49">
        <v>0</v>
      </c>
      <c r="U163" s="49">
        <v>0</v>
      </c>
      <c r="V163" s="49">
        <v>6</v>
      </c>
      <c r="W163" s="49">
        <v>15</v>
      </c>
      <c r="X163" s="49">
        <v>71</v>
      </c>
      <c r="Y163" s="49">
        <v>16</v>
      </c>
      <c r="Z163" s="49">
        <v>1</v>
      </c>
      <c r="AA163" s="49">
        <v>0</v>
      </c>
      <c r="AB163" s="49">
        <v>0</v>
      </c>
      <c r="AC163" s="49">
        <v>0</v>
      </c>
      <c r="AD163" s="49">
        <v>0</v>
      </c>
      <c r="AE163" s="293" t="s">
        <v>2152</v>
      </c>
      <c r="AF163" s="294"/>
      <c r="AG163" s="49">
        <v>13</v>
      </c>
      <c r="AH163" s="49">
        <v>3</v>
      </c>
      <c r="AI163" s="49">
        <v>0</v>
      </c>
      <c r="AJ163" s="49">
        <v>0</v>
      </c>
      <c r="AK163" s="49">
        <v>0</v>
      </c>
      <c r="AL163" s="49">
        <v>2</v>
      </c>
      <c r="AM163" s="49">
        <v>0</v>
      </c>
      <c r="AN163" s="49">
        <v>0</v>
      </c>
      <c r="AO163" s="294"/>
      <c r="AP163" s="330">
        <v>21</v>
      </c>
      <c r="AQ163" s="331">
        <v>0.23799999999999999</v>
      </c>
      <c r="AR163" s="331">
        <v>0.33300000000000002</v>
      </c>
      <c r="AS163" s="331">
        <v>0.42899999999999999</v>
      </c>
      <c r="AT163" s="331">
        <v>0.76200000000000001</v>
      </c>
      <c r="AU163" s="294"/>
      <c r="AV163" s="332">
        <v>25</v>
      </c>
      <c r="AW163" s="331">
        <v>0.16</v>
      </c>
      <c r="AX163" s="331">
        <v>0.25</v>
      </c>
      <c r="AY163" s="331">
        <v>0.28000000000000003</v>
      </c>
      <c r="AZ163" s="331">
        <v>0.53</v>
      </c>
    </row>
    <row r="164" spans="1:52" ht="15.75" thickBot="1">
      <c r="A164" s="50" t="s">
        <v>2153</v>
      </c>
      <c r="B164" s="50" t="s">
        <v>2154</v>
      </c>
      <c r="C164" s="49">
        <v>26</v>
      </c>
      <c r="D164" s="49" t="s">
        <v>51</v>
      </c>
      <c r="E164" s="49" t="s">
        <v>43</v>
      </c>
      <c r="F164" s="49" t="s">
        <v>10</v>
      </c>
      <c r="G164" s="49">
        <v>29</v>
      </c>
      <c r="H164" s="49">
        <v>49</v>
      </c>
      <c r="I164" s="49">
        <v>46</v>
      </c>
      <c r="J164" s="292">
        <v>0.109</v>
      </c>
      <c r="K164" s="292">
        <v>0.14599999999999999</v>
      </c>
      <c r="L164" s="292">
        <v>0.17399999999999999</v>
      </c>
      <c r="M164" s="292">
        <v>0.32</v>
      </c>
      <c r="N164" s="49">
        <v>6</v>
      </c>
      <c r="O164" s="49">
        <v>5</v>
      </c>
      <c r="P164" s="49">
        <v>0</v>
      </c>
      <c r="Q164" s="49">
        <v>0</v>
      </c>
      <c r="R164" s="49">
        <v>1</v>
      </c>
      <c r="S164" s="49">
        <v>3</v>
      </c>
      <c r="T164" s="49">
        <v>0</v>
      </c>
      <c r="U164" s="49">
        <v>0</v>
      </c>
      <c r="V164" s="49">
        <v>2</v>
      </c>
      <c r="W164" s="49">
        <v>13</v>
      </c>
      <c r="X164" s="49">
        <v>-16</v>
      </c>
      <c r="Y164" s="49">
        <v>8</v>
      </c>
      <c r="Z164" s="49">
        <v>2</v>
      </c>
      <c r="AA164" s="49">
        <v>0</v>
      </c>
      <c r="AB164" s="49">
        <v>1</v>
      </c>
      <c r="AC164" s="49">
        <v>0</v>
      </c>
      <c r="AD164" s="49">
        <v>0</v>
      </c>
      <c r="AE164" s="293" t="s">
        <v>1929</v>
      </c>
      <c r="AF164" s="294"/>
      <c r="AG164" s="49">
        <v>0</v>
      </c>
      <c r="AH164" s="49">
        <v>1</v>
      </c>
      <c r="AI164" s="49">
        <v>7</v>
      </c>
      <c r="AJ164" s="49">
        <v>13</v>
      </c>
      <c r="AK164" s="49">
        <v>7</v>
      </c>
      <c r="AL164" s="49">
        <v>0</v>
      </c>
      <c r="AM164" s="49">
        <v>0</v>
      </c>
      <c r="AN164" s="49">
        <v>0</v>
      </c>
      <c r="AO164" s="294"/>
      <c r="AP164" s="330">
        <v>15</v>
      </c>
      <c r="AQ164" s="331">
        <v>0.2</v>
      </c>
      <c r="AR164" s="331">
        <v>0.2</v>
      </c>
      <c r="AS164" s="331">
        <v>0.4</v>
      </c>
      <c r="AT164" s="331">
        <v>0.6</v>
      </c>
      <c r="AU164" s="294"/>
      <c r="AV164" s="332">
        <v>31</v>
      </c>
      <c r="AW164" s="331">
        <v>6.5000000000000002E-2</v>
      </c>
      <c r="AX164" s="331">
        <v>0.121</v>
      </c>
      <c r="AY164" s="331">
        <v>6.5000000000000002E-2</v>
      </c>
      <c r="AZ164" s="331">
        <v>0.186</v>
      </c>
    </row>
    <row r="165" spans="1:52" ht="15.75" thickBot="1">
      <c r="A165" s="50" t="s">
        <v>787</v>
      </c>
      <c r="B165" s="50" t="s">
        <v>2155</v>
      </c>
      <c r="C165" s="49">
        <v>29</v>
      </c>
      <c r="D165" s="49" t="s">
        <v>53</v>
      </c>
      <c r="E165" s="49" t="s">
        <v>34</v>
      </c>
      <c r="F165" s="49" t="s">
        <v>10</v>
      </c>
      <c r="G165" s="49">
        <v>39</v>
      </c>
      <c r="H165" s="49">
        <v>51</v>
      </c>
      <c r="I165" s="49">
        <v>45</v>
      </c>
      <c r="J165" s="292">
        <v>0.111</v>
      </c>
      <c r="K165" s="292">
        <v>0.2</v>
      </c>
      <c r="L165" s="292">
        <v>0.17799999999999999</v>
      </c>
      <c r="M165" s="292">
        <v>0.378</v>
      </c>
      <c r="N165" s="49">
        <v>6</v>
      </c>
      <c r="O165" s="49">
        <v>5</v>
      </c>
      <c r="P165" s="49">
        <v>0</v>
      </c>
      <c r="Q165" s="49">
        <v>0</v>
      </c>
      <c r="R165" s="49">
        <v>1</v>
      </c>
      <c r="S165" s="49">
        <v>2</v>
      </c>
      <c r="T165" s="49">
        <v>0</v>
      </c>
      <c r="U165" s="49">
        <v>1</v>
      </c>
      <c r="V165" s="49">
        <v>3</v>
      </c>
      <c r="W165" s="49">
        <v>20</v>
      </c>
      <c r="X165" s="49">
        <v>0</v>
      </c>
      <c r="Y165" s="49">
        <v>8</v>
      </c>
      <c r="Z165" s="49">
        <v>0</v>
      </c>
      <c r="AA165" s="49">
        <v>2</v>
      </c>
      <c r="AB165" s="49">
        <v>1</v>
      </c>
      <c r="AC165" s="49">
        <v>0</v>
      </c>
      <c r="AD165" s="49">
        <v>0</v>
      </c>
      <c r="AE165" s="293" t="s">
        <v>2156</v>
      </c>
      <c r="AF165" s="294"/>
      <c r="AG165" s="49">
        <v>0</v>
      </c>
      <c r="AH165" s="49">
        <v>4</v>
      </c>
      <c r="AI165" s="49">
        <v>5</v>
      </c>
      <c r="AJ165" s="49">
        <v>14</v>
      </c>
      <c r="AK165" s="49">
        <v>14</v>
      </c>
      <c r="AL165" s="49">
        <v>0</v>
      </c>
      <c r="AM165" s="49">
        <v>0</v>
      </c>
      <c r="AN165" s="49">
        <v>0</v>
      </c>
      <c r="AO165" s="294"/>
      <c r="AP165" s="330">
        <v>21</v>
      </c>
      <c r="AQ165" s="331">
        <v>0.19</v>
      </c>
      <c r="AR165" s="331">
        <v>0.26100000000000001</v>
      </c>
      <c r="AS165" s="331">
        <v>0.33300000000000002</v>
      </c>
      <c r="AT165" s="331">
        <v>0.59399999999999997</v>
      </c>
      <c r="AU165" s="294"/>
      <c r="AV165" s="332">
        <v>24</v>
      </c>
      <c r="AW165" s="331">
        <v>4.2000000000000003E-2</v>
      </c>
      <c r="AX165" s="331">
        <v>0.14799999999999999</v>
      </c>
      <c r="AY165" s="331">
        <v>4.2000000000000003E-2</v>
      </c>
      <c r="AZ165" s="331">
        <v>0.19</v>
      </c>
    </row>
    <row r="166" spans="1:52" ht="15.75" thickBot="1">
      <c r="A166" s="50" t="s">
        <v>2157</v>
      </c>
      <c r="B166" s="50" t="s">
        <v>2158</v>
      </c>
      <c r="C166" s="49">
        <v>26</v>
      </c>
      <c r="D166" s="49" t="s">
        <v>137</v>
      </c>
      <c r="E166" s="49" t="s">
        <v>34</v>
      </c>
      <c r="F166" s="49" t="s">
        <v>10</v>
      </c>
      <c r="G166" s="49">
        <v>13</v>
      </c>
      <c r="H166" s="49">
        <v>45</v>
      </c>
      <c r="I166" s="49">
        <v>43</v>
      </c>
      <c r="J166" s="292">
        <v>0.32600000000000001</v>
      </c>
      <c r="K166" s="292">
        <v>0.33300000000000002</v>
      </c>
      <c r="L166" s="292">
        <v>0.48799999999999999</v>
      </c>
      <c r="M166" s="292">
        <v>0.82199999999999995</v>
      </c>
      <c r="N166" s="49">
        <v>3</v>
      </c>
      <c r="O166" s="49">
        <v>14</v>
      </c>
      <c r="P166" s="49">
        <v>5</v>
      </c>
      <c r="Q166" s="49">
        <v>1</v>
      </c>
      <c r="R166" s="49">
        <v>0</v>
      </c>
      <c r="S166" s="49">
        <v>6</v>
      </c>
      <c r="T166" s="49">
        <v>0</v>
      </c>
      <c r="U166" s="49">
        <v>0</v>
      </c>
      <c r="V166" s="49">
        <v>1</v>
      </c>
      <c r="W166" s="49">
        <v>12</v>
      </c>
      <c r="X166" s="49">
        <v>113</v>
      </c>
      <c r="Y166" s="49">
        <v>21</v>
      </c>
      <c r="Z166" s="49">
        <v>0</v>
      </c>
      <c r="AA166" s="49">
        <v>0</v>
      </c>
      <c r="AB166" s="49">
        <v>0</v>
      </c>
      <c r="AC166" s="49">
        <v>1</v>
      </c>
      <c r="AD166" s="49">
        <v>0</v>
      </c>
      <c r="AE166" s="293" t="s">
        <v>898</v>
      </c>
      <c r="AF166" s="294"/>
      <c r="AG166" s="49">
        <v>0</v>
      </c>
      <c r="AH166" s="49">
        <v>13</v>
      </c>
      <c r="AI166" s="49">
        <v>0</v>
      </c>
      <c r="AJ166" s="49">
        <v>0</v>
      </c>
      <c r="AK166" s="49">
        <v>0</v>
      </c>
      <c r="AL166" s="49">
        <v>0</v>
      </c>
      <c r="AM166" s="49">
        <v>0</v>
      </c>
      <c r="AN166" s="49">
        <v>0</v>
      </c>
      <c r="AO166" s="294"/>
      <c r="AP166" s="330">
        <v>19</v>
      </c>
      <c r="AQ166" s="331">
        <v>0.36799999999999999</v>
      </c>
      <c r="AR166" s="331">
        <v>0.4</v>
      </c>
      <c r="AS166" s="331">
        <v>0.57899999999999996</v>
      </c>
      <c r="AT166" s="331">
        <v>0.97899999999999998</v>
      </c>
      <c r="AU166" s="294"/>
      <c r="AV166" s="332">
        <v>24</v>
      </c>
      <c r="AW166" s="331">
        <v>0.29199999999999998</v>
      </c>
      <c r="AX166" s="331">
        <v>0.28000000000000003</v>
      </c>
      <c r="AY166" s="331">
        <v>0.41699999999999998</v>
      </c>
      <c r="AZ166" s="331">
        <v>0.69699999999999995</v>
      </c>
    </row>
    <row r="167" spans="1:52" ht="15.75" thickBot="1">
      <c r="A167" s="50" t="s">
        <v>2159</v>
      </c>
      <c r="B167" s="50" t="s">
        <v>2160</v>
      </c>
      <c r="C167" s="49">
        <v>34</v>
      </c>
      <c r="D167" s="49" t="s">
        <v>59</v>
      </c>
      <c r="E167" s="49" t="s">
        <v>34</v>
      </c>
      <c r="F167" s="49" t="s">
        <v>10</v>
      </c>
      <c r="G167" s="49">
        <v>13</v>
      </c>
      <c r="H167" s="49">
        <v>48</v>
      </c>
      <c r="I167" s="49">
        <v>42</v>
      </c>
      <c r="J167" s="292">
        <v>0.19</v>
      </c>
      <c r="K167" s="292">
        <v>0.27100000000000002</v>
      </c>
      <c r="L167" s="292">
        <v>0.40500000000000003</v>
      </c>
      <c r="M167" s="292">
        <v>0.67600000000000005</v>
      </c>
      <c r="N167" s="49">
        <v>5</v>
      </c>
      <c r="O167" s="49">
        <v>8</v>
      </c>
      <c r="P167" s="49">
        <v>0</v>
      </c>
      <c r="Q167" s="49">
        <v>0</v>
      </c>
      <c r="R167" s="49">
        <v>3</v>
      </c>
      <c r="S167" s="49">
        <v>9</v>
      </c>
      <c r="T167" s="49">
        <v>0</v>
      </c>
      <c r="U167" s="49">
        <v>0</v>
      </c>
      <c r="V167" s="49">
        <v>4</v>
      </c>
      <c r="W167" s="49">
        <v>10</v>
      </c>
      <c r="X167" s="49">
        <v>79</v>
      </c>
      <c r="Y167" s="49">
        <v>17</v>
      </c>
      <c r="Z167" s="49">
        <v>2</v>
      </c>
      <c r="AA167" s="49">
        <v>1</v>
      </c>
      <c r="AB167" s="49">
        <v>0</v>
      </c>
      <c r="AC167" s="49">
        <v>1</v>
      </c>
      <c r="AD167" s="49">
        <v>0</v>
      </c>
      <c r="AE167" s="293" t="s">
        <v>884</v>
      </c>
      <c r="AF167" s="294"/>
      <c r="AG167" s="49">
        <v>13</v>
      </c>
      <c r="AH167" s="49">
        <v>0</v>
      </c>
      <c r="AI167" s="49">
        <v>0</v>
      </c>
      <c r="AJ167" s="49">
        <v>0</v>
      </c>
      <c r="AK167" s="49">
        <v>0</v>
      </c>
      <c r="AL167" s="49">
        <v>0</v>
      </c>
      <c r="AM167" s="49">
        <v>0</v>
      </c>
      <c r="AN167" s="49">
        <v>0</v>
      </c>
      <c r="AO167" s="294"/>
      <c r="AP167" s="330">
        <v>13</v>
      </c>
      <c r="AQ167" s="331">
        <v>0.308</v>
      </c>
      <c r="AR167" s="331">
        <v>0.375</v>
      </c>
      <c r="AS167" s="331">
        <v>0.53800000000000003</v>
      </c>
      <c r="AT167" s="331">
        <v>0.91300000000000003</v>
      </c>
      <c r="AU167" s="294"/>
      <c r="AV167" s="332">
        <v>29</v>
      </c>
      <c r="AW167" s="331">
        <v>0.13800000000000001</v>
      </c>
      <c r="AX167" s="331">
        <v>0.219</v>
      </c>
      <c r="AY167" s="331">
        <v>0.34499999999999997</v>
      </c>
      <c r="AZ167" s="331">
        <v>0.56399999999999995</v>
      </c>
    </row>
    <row r="168" spans="1:52" ht="15.75" thickBot="1">
      <c r="A168" s="50" t="s">
        <v>2161</v>
      </c>
      <c r="B168" s="50" t="s">
        <v>2162</v>
      </c>
      <c r="C168" s="49">
        <v>26</v>
      </c>
      <c r="D168" s="49" t="s">
        <v>59</v>
      </c>
      <c r="E168" s="49" t="s">
        <v>34</v>
      </c>
      <c r="F168" s="49" t="s">
        <v>10</v>
      </c>
      <c r="G168" s="49">
        <v>21</v>
      </c>
      <c r="H168" s="49">
        <v>46</v>
      </c>
      <c r="I168" s="49">
        <v>41</v>
      </c>
      <c r="J168" s="292">
        <v>0.22</v>
      </c>
      <c r="K168" s="292">
        <v>0.30399999999999999</v>
      </c>
      <c r="L168" s="292">
        <v>0.34100000000000003</v>
      </c>
      <c r="M168" s="292">
        <v>0.64600000000000002</v>
      </c>
      <c r="N168" s="49">
        <v>4</v>
      </c>
      <c r="O168" s="49">
        <v>9</v>
      </c>
      <c r="P168" s="49">
        <v>2</v>
      </c>
      <c r="Q168" s="49">
        <v>0</v>
      </c>
      <c r="R168" s="49">
        <v>1</v>
      </c>
      <c r="S168" s="49">
        <v>6</v>
      </c>
      <c r="T168" s="49">
        <v>1</v>
      </c>
      <c r="U168" s="49">
        <v>0</v>
      </c>
      <c r="V168" s="49">
        <v>5</v>
      </c>
      <c r="W168" s="49">
        <v>14</v>
      </c>
      <c r="X168" s="49">
        <v>75</v>
      </c>
      <c r="Y168" s="49">
        <v>14</v>
      </c>
      <c r="Z168" s="49">
        <v>0</v>
      </c>
      <c r="AA168" s="49">
        <v>0</v>
      </c>
      <c r="AB168" s="49">
        <v>0</v>
      </c>
      <c r="AC168" s="49">
        <v>0</v>
      </c>
      <c r="AD168" s="49">
        <v>0</v>
      </c>
      <c r="AE168" s="293" t="s">
        <v>1563</v>
      </c>
      <c r="AF168" s="294"/>
      <c r="AG168" s="49">
        <v>0</v>
      </c>
      <c r="AH168" s="49">
        <v>0</v>
      </c>
      <c r="AI168" s="49">
        <v>0</v>
      </c>
      <c r="AJ168" s="49">
        <v>0</v>
      </c>
      <c r="AK168" s="49">
        <v>0</v>
      </c>
      <c r="AL168" s="49">
        <v>12</v>
      </c>
      <c r="AM168" s="49">
        <v>0</v>
      </c>
      <c r="AN168" s="49">
        <v>7</v>
      </c>
      <c r="AO168" s="294"/>
      <c r="AP168" s="330">
        <v>6</v>
      </c>
      <c r="AQ168" s="331">
        <v>0.16700000000000001</v>
      </c>
      <c r="AR168" s="331">
        <v>0.28599999999999998</v>
      </c>
      <c r="AS168" s="331">
        <v>0.16700000000000001</v>
      </c>
      <c r="AT168" s="331">
        <v>0.45200000000000001</v>
      </c>
      <c r="AU168" s="294"/>
      <c r="AV168" s="332">
        <v>35</v>
      </c>
      <c r="AW168" s="331">
        <v>0.22900000000000001</v>
      </c>
      <c r="AX168" s="331">
        <v>0.308</v>
      </c>
      <c r="AY168" s="331">
        <v>0.371</v>
      </c>
      <c r="AZ168" s="331">
        <v>0.67900000000000005</v>
      </c>
    </row>
    <row r="169" spans="1:52" ht="15.75" thickBot="1">
      <c r="A169" s="50" t="s">
        <v>2163</v>
      </c>
      <c r="B169" s="50" t="s">
        <v>2164</v>
      </c>
      <c r="C169" s="49">
        <v>30</v>
      </c>
      <c r="D169" s="49" t="s">
        <v>70</v>
      </c>
      <c r="E169" s="49" t="s">
        <v>43</v>
      </c>
      <c r="F169" s="49" t="s">
        <v>10</v>
      </c>
      <c r="G169" s="49">
        <v>29</v>
      </c>
      <c r="H169" s="49">
        <v>48</v>
      </c>
      <c r="I169" s="49">
        <v>41</v>
      </c>
      <c r="J169" s="292">
        <v>0.122</v>
      </c>
      <c r="K169" s="292">
        <v>0.25</v>
      </c>
      <c r="L169" s="292">
        <v>0.29299999999999998</v>
      </c>
      <c r="M169" s="292">
        <v>0.54300000000000004</v>
      </c>
      <c r="N169" s="49">
        <v>6</v>
      </c>
      <c r="O169" s="49">
        <v>5</v>
      </c>
      <c r="P169" s="49">
        <v>1</v>
      </c>
      <c r="Q169" s="49">
        <v>0</v>
      </c>
      <c r="R169" s="49">
        <v>2</v>
      </c>
      <c r="S169" s="49">
        <v>3</v>
      </c>
      <c r="T169" s="49">
        <v>1</v>
      </c>
      <c r="U169" s="49">
        <v>0</v>
      </c>
      <c r="V169" s="49">
        <v>7</v>
      </c>
      <c r="W169" s="49">
        <v>15</v>
      </c>
      <c r="X169" s="49">
        <v>44</v>
      </c>
      <c r="Y169" s="49">
        <v>12</v>
      </c>
      <c r="Z169" s="49">
        <v>0</v>
      </c>
      <c r="AA169" s="49">
        <v>0</v>
      </c>
      <c r="AB169" s="49">
        <v>0</v>
      </c>
      <c r="AC169" s="49">
        <v>0</v>
      </c>
      <c r="AD169" s="49">
        <v>1</v>
      </c>
      <c r="AE169" s="293" t="s">
        <v>2165</v>
      </c>
      <c r="AF169" s="294"/>
      <c r="AG169" s="49">
        <v>0</v>
      </c>
      <c r="AH169" s="49">
        <v>9</v>
      </c>
      <c r="AI169" s="49">
        <v>0</v>
      </c>
      <c r="AJ169" s="49">
        <v>0</v>
      </c>
      <c r="AK169" s="49">
        <v>0</v>
      </c>
      <c r="AL169" s="49">
        <v>11</v>
      </c>
      <c r="AM169" s="49">
        <v>1</v>
      </c>
      <c r="AN169" s="49">
        <v>1</v>
      </c>
      <c r="AO169" s="294"/>
      <c r="AP169" s="330">
        <v>29</v>
      </c>
      <c r="AQ169" s="331">
        <v>0.13800000000000001</v>
      </c>
      <c r="AR169" s="331">
        <v>0.26500000000000001</v>
      </c>
      <c r="AS169" s="331">
        <v>0.27600000000000002</v>
      </c>
      <c r="AT169" s="331">
        <v>0.54100000000000004</v>
      </c>
      <c r="AU169" s="294"/>
      <c r="AV169" s="332">
        <v>12</v>
      </c>
      <c r="AW169" s="331">
        <v>8.3000000000000004E-2</v>
      </c>
      <c r="AX169" s="331">
        <v>0.214</v>
      </c>
      <c r="AY169" s="331">
        <v>0.33300000000000002</v>
      </c>
      <c r="AZ169" s="331">
        <v>0.54800000000000004</v>
      </c>
    </row>
    <row r="170" spans="1:52" ht="15.75" thickBot="1">
      <c r="A170" s="50" t="s">
        <v>2166</v>
      </c>
      <c r="B170" s="50" t="s">
        <v>2167</v>
      </c>
      <c r="C170" s="49">
        <v>27</v>
      </c>
      <c r="D170" s="49" t="s">
        <v>65</v>
      </c>
      <c r="E170" s="49" t="s">
        <v>34</v>
      </c>
      <c r="F170" s="49" t="s">
        <v>10</v>
      </c>
      <c r="G170" s="49">
        <v>17</v>
      </c>
      <c r="H170" s="49">
        <v>47</v>
      </c>
      <c r="I170" s="49">
        <v>39</v>
      </c>
      <c r="J170" s="292">
        <v>0.17899999999999999</v>
      </c>
      <c r="K170" s="292">
        <v>0.27700000000000002</v>
      </c>
      <c r="L170" s="292">
        <v>0.35899999999999999</v>
      </c>
      <c r="M170" s="292">
        <v>0.63600000000000001</v>
      </c>
      <c r="N170" s="49">
        <v>6</v>
      </c>
      <c r="O170" s="49">
        <v>7</v>
      </c>
      <c r="P170" s="49">
        <v>1</v>
      </c>
      <c r="Q170" s="49">
        <v>0</v>
      </c>
      <c r="R170" s="49">
        <v>2</v>
      </c>
      <c r="S170" s="49">
        <v>6</v>
      </c>
      <c r="T170" s="49">
        <v>1</v>
      </c>
      <c r="U170" s="49">
        <v>0</v>
      </c>
      <c r="V170" s="49">
        <v>5</v>
      </c>
      <c r="W170" s="49">
        <v>15</v>
      </c>
      <c r="X170" s="49">
        <v>73</v>
      </c>
      <c r="Y170" s="49">
        <v>14</v>
      </c>
      <c r="Z170" s="49">
        <v>1</v>
      </c>
      <c r="AA170" s="49">
        <v>1</v>
      </c>
      <c r="AB170" s="49">
        <v>0</v>
      </c>
      <c r="AC170" s="49">
        <v>2</v>
      </c>
      <c r="AD170" s="49">
        <v>0</v>
      </c>
      <c r="AE170" s="293" t="s">
        <v>2168</v>
      </c>
      <c r="AF170" s="294"/>
      <c r="AG170" s="49">
        <v>0</v>
      </c>
      <c r="AH170" s="49">
        <v>2</v>
      </c>
      <c r="AI170" s="49">
        <v>11</v>
      </c>
      <c r="AJ170" s="49">
        <v>2</v>
      </c>
      <c r="AK170" s="49">
        <v>3</v>
      </c>
      <c r="AL170" s="49">
        <v>0</v>
      </c>
      <c r="AM170" s="49">
        <v>0</v>
      </c>
      <c r="AN170" s="49">
        <v>0</v>
      </c>
      <c r="AO170" s="294"/>
      <c r="AP170" s="330">
        <v>14</v>
      </c>
      <c r="AQ170" s="331">
        <v>0.14299999999999999</v>
      </c>
      <c r="AR170" s="331">
        <v>0.316</v>
      </c>
      <c r="AS170" s="331">
        <v>0.14299999999999999</v>
      </c>
      <c r="AT170" s="331">
        <v>0.45900000000000002</v>
      </c>
      <c r="AU170" s="294"/>
      <c r="AV170" s="332">
        <v>25</v>
      </c>
      <c r="AW170" s="331">
        <v>0.2</v>
      </c>
      <c r="AX170" s="331">
        <v>0.25</v>
      </c>
      <c r="AY170" s="331">
        <v>0.48</v>
      </c>
      <c r="AZ170" s="331">
        <v>0.73</v>
      </c>
    </row>
    <row r="171" spans="1:52" ht="15.75" thickBot="1">
      <c r="A171" s="50" t="s">
        <v>2169</v>
      </c>
      <c r="B171" s="50" t="s">
        <v>2170</v>
      </c>
      <c r="C171" s="49">
        <v>32</v>
      </c>
      <c r="D171" s="49" t="s">
        <v>58</v>
      </c>
      <c r="E171" s="49" t="s">
        <v>43</v>
      </c>
      <c r="F171" s="49" t="s">
        <v>37</v>
      </c>
      <c r="G171" s="49">
        <v>38</v>
      </c>
      <c r="H171" s="49">
        <v>44</v>
      </c>
      <c r="I171" s="49">
        <v>38</v>
      </c>
      <c r="J171" s="292">
        <v>0.13200000000000001</v>
      </c>
      <c r="K171" s="292">
        <v>0.15</v>
      </c>
      <c r="L171" s="292">
        <v>0.21099999999999999</v>
      </c>
      <c r="M171" s="292">
        <v>0.36099999999999999</v>
      </c>
      <c r="N171" s="49">
        <v>2</v>
      </c>
      <c r="O171" s="49">
        <v>5</v>
      </c>
      <c r="P171" s="49">
        <v>1</v>
      </c>
      <c r="Q171" s="49">
        <v>1</v>
      </c>
      <c r="R171" s="49">
        <v>0</v>
      </c>
      <c r="S171" s="49">
        <v>3</v>
      </c>
      <c r="T171" s="49">
        <v>0</v>
      </c>
      <c r="U171" s="49">
        <v>0</v>
      </c>
      <c r="V171" s="49">
        <v>1</v>
      </c>
      <c r="W171" s="49">
        <v>9</v>
      </c>
      <c r="X171" s="49">
        <v>-6</v>
      </c>
      <c r="Y171" s="49">
        <v>8</v>
      </c>
      <c r="Z171" s="49">
        <v>1</v>
      </c>
      <c r="AA171" s="49">
        <v>0</v>
      </c>
      <c r="AB171" s="49">
        <v>4</v>
      </c>
      <c r="AC171" s="49">
        <v>1</v>
      </c>
      <c r="AD171" s="49">
        <v>0</v>
      </c>
      <c r="AE171" s="293" t="s">
        <v>2171</v>
      </c>
      <c r="AF171" s="294"/>
      <c r="AG171" s="49">
        <v>0</v>
      </c>
      <c r="AH171" s="49">
        <v>0</v>
      </c>
      <c r="AI171" s="49">
        <v>0</v>
      </c>
      <c r="AJ171" s="49">
        <v>0</v>
      </c>
      <c r="AK171" s="49">
        <v>0</v>
      </c>
      <c r="AL171" s="49">
        <v>8</v>
      </c>
      <c r="AM171" s="49">
        <v>1</v>
      </c>
      <c r="AN171" s="49">
        <v>2</v>
      </c>
      <c r="AO171" s="294"/>
      <c r="AP171" s="330">
        <v>8</v>
      </c>
      <c r="AQ171" s="331">
        <v>0</v>
      </c>
      <c r="AR171" s="331">
        <v>0</v>
      </c>
      <c r="AS171" s="331">
        <v>0</v>
      </c>
      <c r="AT171" s="331">
        <v>0</v>
      </c>
      <c r="AU171" s="294"/>
      <c r="AV171" s="332">
        <v>30</v>
      </c>
      <c r="AW171" s="331">
        <v>0.16700000000000001</v>
      </c>
      <c r="AX171" s="331">
        <v>0.188</v>
      </c>
      <c r="AY171" s="331">
        <v>0.26700000000000002</v>
      </c>
      <c r="AZ171" s="331">
        <v>0.45400000000000001</v>
      </c>
    </row>
    <row r="172" spans="1:52" ht="15.75" thickBot="1">
      <c r="A172" s="50" t="s">
        <v>2172</v>
      </c>
      <c r="B172" s="50" t="s">
        <v>2173</v>
      </c>
      <c r="C172" s="49">
        <v>28</v>
      </c>
      <c r="D172" s="49" t="s">
        <v>67</v>
      </c>
      <c r="E172" s="49" t="s">
        <v>43</v>
      </c>
      <c r="F172" s="49" t="s">
        <v>10</v>
      </c>
      <c r="G172" s="49">
        <v>15</v>
      </c>
      <c r="H172" s="49">
        <v>41</v>
      </c>
      <c r="I172" s="49">
        <v>38</v>
      </c>
      <c r="J172" s="292">
        <v>0.13200000000000001</v>
      </c>
      <c r="K172" s="292">
        <v>0.17100000000000001</v>
      </c>
      <c r="L172" s="292">
        <v>0.21099999999999999</v>
      </c>
      <c r="M172" s="292">
        <v>0.38100000000000001</v>
      </c>
      <c r="N172" s="49">
        <v>2</v>
      </c>
      <c r="O172" s="49">
        <v>5</v>
      </c>
      <c r="P172" s="49">
        <v>0</v>
      </c>
      <c r="Q172" s="49">
        <v>0</v>
      </c>
      <c r="R172" s="49">
        <v>1</v>
      </c>
      <c r="S172" s="49">
        <v>5</v>
      </c>
      <c r="T172" s="49">
        <v>0</v>
      </c>
      <c r="U172" s="49">
        <v>0</v>
      </c>
      <c r="V172" s="49">
        <v>2</v>
      </c>
      <c r="W172" s="49">
        <v>9</v>
      </c>
      <c r="X172" s="49">
        <v>1</v>
      </c>
      <c r="Y172" s="49">
        <v>8</v>
      </c>
      <c r="Z172" s="49">
        <v>4</v>
      </c>
      <c r="AA172" s="49">
        <v>0</v>
      </c>
      <c r="AB172" s="49">
        <v>0</v>
      </c>
      <c r="AC172" s="49">
        <v>1</v>
      </c>
      <c r="AD172" s="49">
        <v>0</v>
      </c>
      <c r="AE172" s="293" t="s">
        <v>903</v>
      </c>
      <c r="AF172" s="294"/>
      <c r="AG172" s="49">
        <v>0</v>
      </c>
      <c r="AH172" s="49">
        <v>0</v>
      </c>
      <c r="AI172" s="49">
        <v>0</v>
      </c>
      <c r="AJ172" s="49">
        <v>0</v>
      </c>
      <c r="AK172" s="49">
        <v>0</v>
      </c>
      <c r="AL172" s="49">
        <v>12</v>
      </c>
      <c r="AM172" s="49">
        <v>0</v>
      </c>
      <c r="AN172" s="49">
        <v>0</v>
      </c>
      <c r="AO172" s="294"/>
      <c r="AP172" s="330">
        <v>18</v>
      </c>
      <c r="AQ172" s="331">
        <v>0.16700000000000001</v>
      </c>
      <c r="AR172" s="331">
        <v>0.2</v>
      </c>
      <c r="AS172" s="331">
        <v>0.33300000000000002</v>
      </c>
      <c r="AT172" s="331">
        <v>0.53300000000000003</v>
      </c>
      <c r="AU172" s="294"/>
      <c r="AV172" s="332">
        <v>20</v>
      </c>
      <c r="AW172" s="331">
        <v>0.1</v>
      </c>
      <c r="AX172" s="331">
        <v>0.14299999999999999</v>
      </c>
      <c r="AY172" s="331">
        <v>0.1</v>
      </c>
      <c r="AZ172" s="331">
        <v>0.24299999999999999</v>
      </c>
    </row>
    <row r="173" spans="1:52" ht="15.75" thickBot="1">
      <c r="A173" s="50" t="s">
        <v>2174</v>
      </c>
      <c r="B173" s="50" t="s">
        <v>2175</v>
      </c>
      <c r="C173" s="49">
        <v>28</v>
      </c>
      <c r="D173" s="49" t="s">
        <v>73</v>
      </c>
      <c r="E173" s="49" t="s">
        <v>34</v>
      </c>
      <c r="F173" s="49" t="s">
        <v>10</v>
      </c>
      <c r="G173" s="49">
        <v>22</v>
      </c>
      <c r="H173" s="49">
        <v>39</v>
      </c>
      <c r="I173" s="49">
        <v>38</v>
      </c>
      <c r="J173" s="292">
        <v>0.21099999999999999</v>
      </c>
      <c r="K173" s="292">
        <v>0.23100000000000001</v>
      </c>
      <c r="L173" s="292">
        <v>0.36799999999999999</v>
      </c>
      <c r="M173" s="292">
        <v>0.59899999999999998</v>
      </c>
      <c r="N173" s="49">
        <v>5</v>
      </c>
      <c r="O173" s="49">
        <v>8</v>
      </c>
      <c r="P173" s="49">
        <v>2</v>
      </c>
      <c r="Q173" s="49">
        <v>2</v>
      </c>
      <c r="R173" s="49">
        <v>0</v>
      </c>
      <c r="S173" s="49">
        <v>3</v>
      </c>
      <c r="T173" s="49">
        <v>0</v>
      </c>
      <c r="U173" s="49">
        <v>0</v>
      </c>
      <c r="V173" s="49">
        <v>1</v>
      </c>
      <c r="W173" s="49">
        <v>14</v>
      </c>
      <c r="X173" s="49">
        <v>52</v>
      </c>
      <c r="Y173" s="49">
        <v>14</v>
      </c>
      <c r="Z173" s="49">
        <v>0</v>
      </c>
      <c r="AA173" s="49">
        <v>0</v>
      </c>
      <c r="AB173" s="49">
        <v>0</v>
      </c>
      <c r="AC173" s="49">
        <v>0</v>
      </c>
      <c r="AD173" s="49">
        <v>0</v>
      </c>
      <c r="AE173" s="293" t="s">
        <v>926</v>
      </c>
      <c r="AF173" s="294"/>
      <c r="AG173" s="49">
        <v>0</v>
      </c>
      <c r="AH173" s="49">
        <v>1</v>
      </c>
      <c r="AI173" s="49">
        <v>0</v>
      </c>
      <c r="AJ173" s="49">
        <v>19</v>
      </c>
      <c r="AK173" s="49">
        <v>0</v>
      </c>
      <c r="AL173" s="49">
        <v>0</v>
      </c>
      <c r="AM173" s="49">
        <v>0</v>
      </c>
      <c r="AN173" s="49">
        <v>0</v>
      </c>
      <c r="AO173" s="294"/>
      <c r="AP173" s="330">
        <v>12</v>
      </c>
      <c r="AQ173" s="331">
        <v>0.41699999999999998</v>
      </c>
      <c r="AR173" s="331">
        <v>0.46200000000000002</v>
      </c>
      <c r="AS173" s="331">
        <v>0.83299999999999996</v>
      </c>
      <c r="AT173" s="331">
        <v>1.2949999999999999</v>
      </c>
      <c r="AU173" s="294"/>
      <c r="AV173" s="332">
        <v>26</v>
      </c>
      <c r="AW173" s="331">
        <v>0.115</v>
      </c>
      <c r="AX173" s="331">
        <v>0.115</v>
      </c>
      <c r="AY173" s="331">
        <v>0.154</v>
      </c>
      <c r="AZ173" s="331">
        <v>0.26900000000000002</v>
      </c>
    </row>
    <row r="174" spans="1:52" ht="15.75" thickBot="1">
      <c r="A174" s="50" t="s">
        <v>2176</v>
      </c>
      <c r="B174" s="50" t="s">
        <v>2177</v>
      </c>
      <c r="C174" s="49">
        <v>28</v>
      </c>
      <c r="D174" s="49" t="s">
        <v>67</v>
      </c>
      <c r="E174" s="49" t="s">
        <v>43</v>
      </c>
      <c r="F174" s="49" t="s">
        <v>35</v>
      </c>
      <c r="G174" s="49">
        <v>28</v>
      </c>
      <c r="H174" s="49">
        <v>43</v>
      </c>
      <c r="I174" s="49">
        <v>38</v>
      </c>
      <c r="J174" s="292">
        <v>0.21099999999999999</v>
      </c>
      <c r="K174" s="292">
        <v>0.25600000000000001</v>
      </c>
      <c r="L174" s="292">
        <v>0.23699999999999999</v>
      </c>
      <c r="M174" s="292">
        <v>0.49299999999999999</v>
      </c>
      <c r="N174" s="49">
        <v>4</v>
      </c>
      <c r="O174" s="49">
        <v>8</v>
      </c>
      <c r="P174" s="49">
        <v>1</v>
      </c>
      <c r="Q174" s="49">
        <v>0</v>
      </c>
      <c r="R174" s="49">
        <v>0</v>
      </c>
      <c r="S174" s="49">
        <v>5</v>
      </c>
      <c r="T174" s="49">
        <v>0</v>
      </c>
      <c r="U174" s="49">
        <v>0</v>
      </c>
      <c r="V174" s="49">
        <v>3</v>
      </c>
      <c r="W174" s="49">
        <v>15</v>
      </c>
      <c r="X174" s="49">
        <v>33</v>
      </c>
      <c r="Y174" s="49">
        <v>9</v>
      </c>
      <c r="Z174" s="49">
        <v>0</v>
      </c>
      <c r="AA174" s="49">
        <v>0</v>
      </c>
      <c r="AB174" s="49">
        <v>0</v>
      </c>
      <c r="AC174" s="49">
        <v>2</v>
      </c>
      <c r="AD174" s="49">
        <v>0</v>
      </c>
      <c r="AE174" s="293" t="s">
        <v>2178</v>
      </c>
      <c r="AF174" s="294"/>
      <c r="AG174" s="49">
        <v>0</v>
      </c>
      <c r="AH174" s="49">
        <v>0</v>
      </c>
      <c r="AI174" s="49">
        <v>0</v>
      </c>
      <c r="AJ174" s="49">
        <v>0</v>
      </c>
      <c r="AK174" s="49">
        <v>0</v>
      </c>
      <c r="AL174" s="49">
        <v>1</v>
      </c>
      <c r="AM174" s="49">
        <v>0</v>
      </c>
      <c r="AN174" s="49">
        <v>10</v>
      </c>
      <c r="AO174" s="294"/>
      <c r="AP174" s="330">
        <v>3</v>
      </c>
      <c r="AQ174" s="331">
        <v>0</v>
      </c>
      <c r="AR174" s="331">
        <v>0.25</v>
      </c>
      <c r="AS174" s="331">
        <v>0</v>
      </c>
      <c r="AT174" s="331">
        <v>0.25</v>
      </c>
      <c r="AU174" s="294"/>
      <c r="AV174" s="332">
        <v>35</v>
      </c>
      <c r="AW174" s="331">
        <v>0.22900000000000001</v>
      </c>
      <c r="AX174" s="331">
        <v>0.25600000000000001</v>
      </c>
      <c r="AY174" s="331">
        <v>0.25700000000000001</v>
      </c>
      <c r="AZ174" s="331">
        <v>0.51400000000000001</v>
      </c>
    </row>
    <row r="175" spans="1:52" ht="15.75" thickBot="1">
      <c r="A175" s="50" t="s">
        <v>2179</v>
      </c>
      <c r="B175" s="50" t="s">
        <v>2180</v>
      </c>
      <c r="C175" s="49">
        <v>25</v>
      </c>
      <c r="D175" s="49" t="s">
        <v>119</v>
      </c>
      <c r="E175" s="49" t="s">
        <v>34</v>
      </c>
      <c r="F175" s="49" t="s">
        <v>35</v>
      </c>
      <c r="G175" s="49">
        <v>17</v>
      </c>
      <c r="H175" s="49">
        <v>39</v>
      </c>
      <c r="I175" s="49">
        <v>37</v>
      </c>
      <c r="J175" s="292">
        <v>0.216</v>
      </c>
      <c r="K175" s="292">
        <v>0.25600000000000001</v>
      </c>
      <c r="L175" s="292">
        <v>0.24299999999999999</v>
      </c>
      <c r="M175" s="292">
        <v>0.5</v>
      </c>
      <c r="N175" s="49">
        <v>6</v>
      </c>
      <c r="O175" s="49">
        <v>8</v>
      </c>
      <c r="P175" s="49">
        <v>1</v>
      </c>
      <c r="Q175" s="49">
        <v>0</v>
      </c>
      <c r="R175" s="49">
        <v>0</v>
      </c>
      <c r="S175" s="49">
        <v>4</v>
      </c>
      <c r="T175" s="49">
        <v>1</v>
      </c>
      <c r="U175" s="49">
        <v>0</v>
      </c>
      <c r="V175" s="49">
        <v>1</v>
      </c>
      <c r="W175" s="49">
        <v>5</v>
      </c>
      <c r="X175" s="49">
        <v>41</v>
      </c>
      <c r="Y175" s="49">
        <v>9</v>
      </c>
      <c r="Z175" s="49">
        <v>0</v>
      </c>
      <c r="AA175" s="49">
        <v>1</v>
      </c>
      <c r="AB175" s="49">
        <v>0</v>
      </c>
      <c r="AC175" s="49">
        <v>0</v>
      </c>
      <c r="AD175" s="49">
        <v>0</v>
      </c>
      <c r="AE175" s="293" t="s">
        <v>1700</v>
      </c>
      <c r="AF175" s="294"/>
      <c r="AG175" s="49">
        <v>0</v>
      </c>
      <c r="AH175" s="49">
        <v>0</v>
      </c>
      <c r="AI175" s="49">
        <v>0</v>
      </c>
      <c r="AJ175" s="49">
        <v>0</v>
      </c>
      <c r="AK175" s="49">
        <v>0</v>
      </c>
      <c r="AL175" s="49">
        <v>10</v>
      </c>
      <c r="AM175" s="49">
        <v>4</v>
      </c>
      <c r="AN175" s="49">
        <v>0</v>
      </c>
      <c r="AO175" s="294"/>
      <c r="AP175" s="330">
        <v>9</v>
      </c>
      <c r="AQ175" s="331">
        <v>0.222</v>
      </c>
      <c r="AR175" s="331">
        <v>0.3</v>
      </c>
      <c r="AS175" s="331">
        <v>0.222</v>
      </c>
      <c r="AT175" s="331">
        <v>0.52200000000000002</v>
      </c>
      <c r="AU175" s="294"/>
      <c r="AV175" s="332">
        <v>28</v>
      </c>
      <c r="AW175" s="331">
        <v>0.214</v>
      </c>
      <c r="AX175" s="331">
        <v>0.24099999999999999</v>
      </c>
      <c r="AY175" s="331">
        <v>0.25</v>
      </c>
      <c r="AZ175" s="331">
        <v>0.49099999999999999</v>
      </c>
    </row>
    <row r="176" spans="1:52" ht="15.75" thickBot="1">
      <c r="A176" s="50" t="s">
        <v>2181</v>
      </c>
      <c r="B176" s="50" t="s">
        <v>2182</v>
      </c>
      <c r="C176" s="49">
        <v>34</v>
      </c>
      <c r="D176" s="49" t="s">
        <v>53</v>
      </c>
      <c r="E176" s="49" t="s">
        <v>34</v>
      </c>
      <c r="F176" s="49" t="s">
        <v>37</v>
      </c>
      <c r="G176" s="49">
        <v>28</v>
      </c>
      <c r="H176" s="49">
        <v>43</v>
      </c>
      <c r="I176" s="49">
        <v>37</v>
      </c>
      <c r="J176" s="292">
        <v>0.16200000000000001</v>
      </c>
      <c r="K176" s="292">
        <v>0.26200000000000001</v>
      </c>
      <c r="L176" s="292">
        <v>0.189</v>
      </c>
      <c r="M176" s="292">
        <v>0.45100000000000001</v>
      </c>
      <c r="N176" s="49">
        <v>2</v>
      </c>
      <c r="O176" s="49">
        <v>6</v>
      </c>
      <c r="P176" s="49">
        <v>1</v>
      </c>
      <c r="Q176" s="49">
        <v>0</v>
      </c>
      <c r="R176" s="49">
        <v>0</v>
      </c>
      <c r="S176" s="49">
        <v>0</v>
      </c>
      <c r="T176" s="49">
        <v>0</v>
      </c>
      <c r="U176" s="49">
        <v>1</v>
      </c>
      <c r="V176" s="49">
        <v>5</v>
      </c>
      <c r="W176" s="49">
        <v>15</v>
      </c>
      <c r="X176" s="49">
        <v>26</v>
      </c>
      <c r="Y176" s="49">
        <v>7</v>
      </c>
      <c r="Z176" s="49">
        <v>0</v>
      </c>
      <c r="AA176" s="49">
        <v>0</v>
      </c>
      <c r="AB176" s="49">
        <v>1</v>
      </c>
      <c r="AC176" s="49">
        <v>0</v>
      </c>
      <c r="AD176" s="49">
        <v>0</v>
      </c>
      <c r="AE176" s="293" t="s">
        <v>2183</v>
      </c>
      <c r="AF176" s="294"/>
      <c r="AG176" s="49">
        <v>0</v>
      </c>
      <c r="AH176" s="49">
        <v>0</v>
      </c>
      <c r="AI176" s="49">
        <v>11</v>
      </c>
      <c r="AJ176" s="49">
        <v>9</v>
      </c>
      <c r="AK176" s="49">
        <v>1</v>
      </c>
      <c r="AL176" s="49">
        <v>1</v>
      </c>
      <c r="AM176" s="49">
        <v>2</v>
      </c>
      <c r="AN176" s="49">
        <v>0</v>
      </c>
      <c r="AO176" s="294"/>
      <c r="AP176" s="330">
        <v>8</v>
      </c>
      <c r="AQ176" s="331">
        <v>0.125</v>
      </c>
      <c r="AR176" s="331">
        <v>0.222</v>
      </c>
      <c r="AS176" s="331">
        <v>0.125</v>
      </c>
      <c r="AT176" s="331">
        <v>0.34699999999999998</v>
      </c>
      <c r="AU176" s="294"/>
      <c r="AV176" s="332">
        <v>29</v>
      </c>
      <c r="AW176" s="331">
        <v>0.17199999999999999</v>
      </c>
      <c r="AX176" s="331">
        <v>0.27300000000000002</v>
      </c>
      <c r="AY176" s="331">
        <v>0.20699999999999999</v>
      </c>
      <c r="AZ176" s="331">
        <v>0.48</v>
      </c>
    </row>
    <row r="177" spans="1:52" ht="15.75" thickBot="1">
      <c r="A177" s="50" t="s">
        <v>2184</v>
      </c>
      <c r="B177" s="50" t="s">
        <v>2185</v>
      </c>
      <c r="C177" s="49">
        <v>25</v>
      </c>
      <c r="D177" s="49" t="s">
        <v>59</v>
      </c>
      <c r="E177" s="49" t="s">
        <v>34</v>
      </c>
      <c r="F177" s="49" t="s">
        <v>37</v>
      </c>
      <c r="G177" s="49">
        <v>15</v>
      </c>
      <c r="H177" s="49">
        <v>42</v>
      </c>
      <c r="I177" s="49">
        <v>36</v>
      </c>
      <c r="J177" s="292">
        <v>5.6000000000000001E-2</v>
      </c>
      <c r="K177" s="292">
        <v>0.15</v>
      </c>
      <c r="L177" s="292">
        <v>5.6000000000000001E-2</v>
      </c>
      <c r="M177" s="292">
        <v>0.20599999999999999</v>
      </c>
      <c r="N177" s="49">
        <v>2</v>
      </c>
      <c r="O177" s="49">
        <v>2</v>
      </c>
      <c r="P177" s="49">
        <v>0</v>
      </c>
      <c r="Q177" s="49">
        <v>0</v>
      </c>
      <c r="R177" s="49">
        <v>0</v>
      </c>
      <c r="S177" s="49">
        <v>3</v>
      </c>
      <c r="T177" s="49">
        <v>0</v>
      </c>
      <c r="U177" s="49">
        <v>0</v>
      </c>
      <c r="V177" s="49">
        <v>3</v>
      </c>
      <c r="W177" s="49">
        <v>17</v>
      </c>
      <c r="X177" s="49">
        <v>-40</v>
      </c>
      <c r="Y177" s="49">
        <v>2</v>
      </c>
      <c r="Z177" s="49">
        <v>1</v>
      </c>
      <c r="AA177" s="49">
        <v>1</v>
      </c>
      <c r="AB177" s="49">
        <v>2</v>
      </c>
      <c r="AC177" s="49">
        <v>0</v>
      </c>
      <c r="AD177" s="49">
        <v>0</v>
      </c>
      <c r="AE177" s="293" t="s">
        <v>1106</v>
      </c>
      <c r="AF177" s="294"/>
      <c r="AG177" s="49">
        <v>0</v>
      </c>
      <c r="AH177" s="49">
        <v>0</v>
      </c>
      <c r="AI177" s="49">
        <v>0</v>
      </c>
      <c r="AJ177" s="49">
        <v>0</v>
      </c>
      <c r="AK177" s="49">
        <v>0</v>
      </c>
      <c r="AL177" s="49">
        <v>3</v>
      </c>
      <c r="AM177" s="49">
        <v>10</v>
      </c>
      <c r="AN177" s="49">
        <v>2</v>
      </c>
      <c r="AO177" s="294"/>
      <c r="AP177" s="330">
        <v>10</v>
      </c>
      <c r="AQ177" s="331">
        <v>0.1</v>
      </c>
      <c r="AR177" s="331">
        <v>0.182</v>
      </c>
      <c r="AS177" s="331">
        <v>0.1</v>
      </c>
      <c r="AT177" s="331">
        <v>0.28199999999999997</v>
      </c>
      <c r="AU177" s="294"/>
      <c r="AV177" s="332">
        <v>26</v>
      </c>
      <c r="AW177" s="331">
        <v>3.7999999999999999E-2</v>
      </c>
      <c r="AX177" s="331">
        <v>0.13800000000000001</v>
      </c>
      <c r="AY177" s="331">
        <v>3.7999999999999999E-2</v>
      </c>
      <c r="AZ177" s="331">
        <v>0.17599999999999999</v>
      </c>
    </row>
    <row r="178" spans="1:52" ht="15.75" thickBot="1">
      <c r="A178" s="50" t="s">
        <v>257</v>
      </c>
      <c r="B178" s="50" t="s">
        <v>2186</v>
      </c>
      <c r="C178" s="49">
        <v>35</v>
      </c>
      <c r="D178" s="49" t="s">
        <v>67</v>
      </c>
      <c r="E178" s="49" t="s">
        <v>43</v>
      </c>
      <c r="F178" s="49" t="s">
        <v>10</v>
      </c>
      <c r="G178" s="49">
        <v>24</v>
      </c>
      <c r="H178" s="49">
        <v>40</v>
      </c>
      <c r="I178" s="49">
        <v>36</v>
      </c>
      <c r="J178" s="292">
        <v>0.19400000000000001</v>
      </c>
      <c r="K178" s="292">
        <v>0.25</v>
      </c>
      <c r="L178" s="292">
        <v>0.30599999999999999</v>
      </c>
      <c r="M178" s="292">
        <v>0.55600000000000005</v>
      </c>
      <c r="N178" s="49">
        <v>1</v>
      </c>
      <c r="O178" s="49">
        <v>7</v>
      </c>
      <c r="P178" s="49">
        <v>1</v>
      </c>
      <c r="Q178" s="49">
        <v>0</v>
      </c>
      <c r="R178" s="49">
        <v>1</v>
      </c>
      <c r="S178" s="49">
        <v>3</v>
      </c>
      <c r="T178" s="49">
        <v>0</v>
      </c>
      <c r="U178" s="49">
        <v>0</v>
      </c>
      <c r="V178" s="49">
        <v>3</v>
      </c>
      <c r="W178" s="49">
        <v>14</v>
      </c>
      <c r="X178" s="49">
        <v>47</v>
      </c>
      <c r="Y178" s="49">
        <v>11</v>
      </c>
      <c r="Z178" s="49">
        <v>1</v>
      </c>
      <c r="AA178" s="49">
        <v>0</v>
      </c>
      <c r="AB178" s="49">
        <v>0</v>
      </c>
      <c r="AC178" s="49">
        <v>1</v>
      </c>
      <c r="AD178" s="49">
        <v>0</v>
      </c>
      <c r="AE178" s="293" t="s">
        <v>2058</v>
      </c>
      <c r="AF178" s="294"/>
      <c r="AG178" s="49">
        <v>0</v>
      </c>
      <c r="AH178" s="49">
        <v>10</v>
      </c>
      <c r="AI178" s="49">
        <v>0</v>
      </c>
      <c r="AJ178" s="49">
        <v>0</v>
      </c>
      <c r="AK178" s="49">
        <v>0</v>
      </c>
      <c r="AL178" s="49">
        <v>1</v>
      </c>
      <c r="AM178" s="49">
        <v>0</v>
      </c>
      <c r="AN178" s="49">
        <v>0</v>
      </c>
      <c r="AO178" s="294"/>
      <c r="AP178" s="330">
        <v>11</v>
      </c>
      <c r="AQ178" s="331">
        <v>0.182</v>
      </c>
      <c r="AR178" s="331">
        <v>0.25</v>
      </c>
      <c r="AS178" s="331">
        <v>0.27300000000000002</v>
      </c>
      <c r="AT178" s="331">
        <v>0.52300000000000002</v>
      </c>
      <c r="AU178" s="294"/>
      <c r="AV178" s="332">
        <v>25</v>
      </c>
      <c r="AW178" s="331">
        <v>0.2</v>
      </c>
      <c r="AX178" s="331">
        <v>0.25</v>
      </c>
      <c r="AY178" s="331">
        <v>0.32</v>
      </c>
      <c r="AZ178" s="331">
        <v>0.56999999999999995</v>
      </c>
    </row>
    <row r="179" spans="1:52" ht="15.75" thickBot="1">
      <c r="A179" s="50" t="s">
        <v>2187</v>
      </c>
      <c r="B179" s="50" t="s">
        <v>2188</v>
      </c>
      <c r="C179" s="49">
        <v>24</v>
      </c>
      <c r="D179" s="49" t="s">
        <v>84</v>
      </c>
      <c r="E179" s="49" t="s">
        <v>34</v>
      </c>
      <c r="F179" s="49" t="s">
        <v>37</v>
      </c>
      <c r="G179" s="49">
        <v>25</v>
      </c>
      <c r="H179" s="49">
        <v>39</v>
      </c>
      <c r="I179" s="49">
        <v>35</v>
      </c>
      <c r="J179" s="292">
        <v>0.22900000000000001</v>
      </c>
      <c r="K179" s="292">
        <v>0.28199999999999997</v>
      </c>
      <c r="L179" s="292">
        <v>0.34300000000000003</v>
      </c>
      <c r="M179" s="292">
        <v>0.625</v>
      </c>
      <c r="N179" s="49">
        <v>7</v>
      </c>
      <c r="O179" s="49">
        <v>8</v>
      </c>
      <c r="P179" s="49">
        <v>1</v>
      </c>
      <c r="Q179" s="49">
        <v>0</v>
      </c>
      <c r="R179" s="49">
        <v>1</v>
      </c>
      <c r="S179" s="49">
        <v>6</v>
      </c>
      <c r="T179" s="49">
        <v>1</v>
      </c>
      <c r="U179" s="49">
        <v>0</v>
      </c>
      <c r="V179" s="49">
        <v>2</v>
      </c>
      <c r="W179" s="49">
        <v>8</v>
      </c>
      <c r="X179" s="49">
        <v>63</v>
      </c>
      <c r="Y179" s="49">
        <v>12</v>
      </c>
      <c r="Z179" s="49">
        <v>0</v>
      </c>
      <c r="AA179" s="49">
        <v>1</v>
      </c>
      <c r="AB179" s="49">
        <v>0</v>
      </c>
      <c r="AC179" s="49">
        <v>1</v>
      </c>
      <c r="AD179" s="49">
        <v>0</v>
      </c>
      <c r="AE179" s="293" t="s">
        <v>1471</v>
      </c>
      <c r="AF179" s="294"/>
      <c r="AG179" s="49">
        <v>0</v>
      </c>
      <c r="AH179" s="49">
        <v>0</v>
      </c>
      <c r="AI179" s="49">
        <v>0</v>
      </c>
      <c r="AJ179" s="49">
        <v>0</v>
      </c>
      <c r="AK179" s="49">
        <v>0</v>
      </c>
      <c r="AL179" s="49">
        <v>5</v>
      </c>
      <c r="AM179" s="49">
        <v>21</v>
      </c>
      <c r="AN179" s="49">
        <v>0</v>
      </c>
      <c r="AO179" s="294"/>
      <c r="AP179" s="330">
        <v>10</v>
      </c>
      <c r="AQ179" s="331">
        <v>0.4</v>
      </c>
      <c r="AR179" s="331">
        <v>0.5</v>
      </c>
      <c r="AS179" s="331">
        <v>0.8</v>
      </c>
      <c r="AT179" s="331">
        <v>1.3</v>
      </c>
      <c r="AU179" s="294"/>
      <c r="AV179" s="332">
        <v>25</v>
      </c>
      <c r="AW179" s="331">
        <v>0.16</v>
      </c>
      <c r="AX179" s="331">
        <v>0.185</v>
      </c>
      <c r="AY179" s="331">
        <v>0.16</v>
      </c>
      <c r="AZ179" s="331">
        <v>0.34499999999999997</v>
      </c>
    </row>
    <row r="180" spans="1:52" ht="15.75" thickBot="1">
      <c r="A180" s="50" t="s">
        <v>2189</v>
      </c>
      <c r="B180" s="50" t="s">
        <v>2190</v>
      </c>
      <c r="C180" s="49">
        <v>22</v>
      </c>
      <c r="D180" s="49" t="s">
        <v>73</v>
      </c>
      <c r="E180" s="49" t="s">
        <v>34</v>
      </c>
      <c r="F180" s="49" t="s">
        <v>35</v>
      </c>
      <c r="G180" s="49">
        <v>13</v>
      </c>
      <c r="H180" s="49">
        <v>37</v>
      </c>
      <c r="I180" s="49">
        <v>34</v>
      </c>
      <c r="J180" s="292">
        <v>0.26500000000000001</v>
      </c>
      <c r="K180" s="292">
        <v>0.32400000000000001</v>
      </c>
      <c r="L180" s="292">
        <v>0.35299999999999998</v>
      </c>
      <c r="M180" s="292">
        <v>0.67700000000000005</v>
      </c>
      <c r="N180" s="49">
        <v>3</v>
      </c>
      <c r="O180" s="49">
        <v>9</v>
      </c>
      <c r="P180" s="49">
        <v>0</v>
      </c>
      <c r="Q180" s="49">
        <v>0</v>
      </c>
      <c r="R180" s="49">
        <v>1</v>
      </c>
      <c r="S180" s="49">
        <v>4</v>
      </c>
      <c r="T180" s="49">
        <v>0</v>
      </c>
      <c r="U180" s="49">
        <v>0</v>
      </c>
      <c r="V180" s="49">
        <v>2</v>
      </c>
      <c r="W180" s="49">
        <v>7</v>
      </c>
      <c r="X180" s="49">
        <v>77</v>
      </c>
      <c r="Y180" s="49">
        <v>12</v>
      </c>
      <c r="Z180" s="49">
        <v>0</v>
      </c>
      <c r="AA180" s="49">
        <v>1</v>
      </c>
      <c r="AB180" s="49">
        <v>0</v>
      </c>
      <c r="AC180" s="49">
        <v>0</v>
      </c>
      <c r="AD180" s="49">
        <v>0</v>
      </c>
      <c r="AE180" s="293" t="s">
        <v>1300</v>
      </c>
      <c r="AF180" s="294"/>
      <c r="AG180" s="49">
        <v>0</v>
      </c>
      <c r="AH180" s="49">
        <v>0</v>
      </c>
      <c r="AI180" s="49">
        <v>0</v>
      </c>
      <c r="AJ180" s="49">
        <v>0</v>
      </c>
      <c r="AK180" s="49">
        <v>0</v>
      </c>
      <c r="AL180" s="49">
        <v>11</v>
      </c>
      <c r="AM180" s="49">
        <v>0</v>
      </c>
      <c r="AN180" s="49">
        <v>0</v>
      </c>
      <c r="AO180" s="294"/>
      <c r="AP180" s="330">
        <v>11</v>
      </c>
      <c r="AQ180" s="331">
        <v>0.27300000000000002</v>
      </c>
      <c r="AR180" s="331">
        <v>0.33300000000000002</v>
      </c>
      <c r="AS180" s="331">
        <v>0.27300000000000002</v>
      </c>
      <c r="AT180" s="331">
        <v>0.60599999999999998</v>
      </c>
      <c r="AU180" s="294"/>
      <c r="AV180" s="332">
        <v>23</v>
      </c>
      <c r="AW180" s="331">
        <v>0.26100000000000001</v>
      </c>
      <c r="AX180" s="331">
        <v>0.32</v>
      </c>
      <c r="AY180" s="331">
        <v>0.39100000000000001</v>
      </c>
      <c r="AZ180" s="331">
        <v>0.71099999999999997</v>
      </c>
    </row>
    <row r="181" spans="1:52" ht="15.75" thickBot="1">
      <c r="A181" s="50" t="s">
        <v>2191</v>
      </c>
      <c r="B181" s="50" t="s">
        <v>2192</v>
      </c>
      <c r="C181" s="49">
        <v>35</v>
      </c>
      <c r="D181" s="49" t="s">
        <v>70</v>
      </c>
      <c r="E181" s="49" t="s">
        <v>43</v>
      </c>
      <c r="F181" s="49" t="s">
        <v>35</v>
      </c>
      <c r="G181" s="49">
        <v>22</v>
      </c>
      <c r="H181" s="49">
        <v>38</v>
      </c>
      <c r="I181" s="49">
        <v>34</v>
      </c>
      <c r="J181" s="292">
        <v>0.23499999999999999</v>
      </c>
      <c r="K181" s="292">
        <v>0.316</v>
      </c>
      <c r="L181" s="292">
        <v>0.441</v>
      </c>
      <c r="M181" s="292">
        <v>0.75700000000000001</v>
      </c>
      <c r="N181" s="49">
        <v>3</v>
      </c>
      <c r="O181" s="49">
        <v>8</v>
      </c>
      <c r="P181" s="49">
        <v>1</v>
      </c>
      <c r="Q181" s="49">
        <v>0</v>
      </c>
      <c r="R181" s="49">
        <v>2</v>
      </c>
      <c r="S181" s="49">
        <v>3</v>
      </c>
      <c r="T181" s="49">
        <v>0</v>
      </c>
      <c r="U181" s="49">
        <v>0</v>
      </c>
      <c r="V181" s="49">
        <v>4</v>
      </c>
      <c r="W181" s="49">
        <v>10</v>
      </c>
      <c r="X181" s="49">
        <v>98</v>
      </c>
      <c r="Y181" s="49">
        <v>15</v>
      </c>
      <c r="Z181" s="49">
        <v>0</v>
      </c>
      <c r="AA181" s="49">
        <v>0</v>
      </c>
      <c r="AB181" s="49">
        <v>0</v>
      </c>
      <c r="AC181" s="49">
        <v>0</v>
      </c>
      <c r="AD181" s="49">
        <v>1</v>
      </c>
      <c r="AE181" s="293" t="s">
        <v>2193</v>
      </c>
      <c r="AF181" s="294"/>
      <c r="AG181" s="49">
        <v>0</v>
      </c>
      <c r="AH181" s="49">
        <v>0</v>
      </c>
      <c r="AI181" s="49">
        <v>0</v>
      </c>
      <c r="AJ181" s="49">
        <v>0</v>
      </c>
      <c r="AK181" s="49">
        <v>0</v>
      </c>
      <c r="AL181" s="49">
        <v>8</v>
      </c>
      <c r="AM181" s="49">
        <v>0</v>
      </c>
      <c r="AN181" s="49">
        <v>0</v>
      </c>
      <c r="AO181" s="294"/>
      <c r="AP181" s="330">
        <v>3</v>
      </c>
      <c r="AQ181" s="331">
        <v>0</v>
      </c>
      <c r="AR181" s="331">
        <v>0</v>
      </c>
      <c r="AS181" s="331">
        <v>0</v>
      </c>
      <c r="AT181" s="331">
        <v>0</v>
      </c>
      <c r="AU181" s="294"/>
      <c r="AV181" s="332">
        <v>31</v>
      </c>
      <c r="AW181" s="331">
        <v>0.25800000000000001</v>
      </c>
      <c r="AX181" s="331">
        <v>0.34300000000000003</v>
      </c>
      <c r="AY181" s="331">
        <v>0.48399999999999999</v>
      </c>
      <c r="AZ181" s="331">
        <v>0.82699999999999996</v>
      </c>
    </row>
    <row r="182" spans="1:52" ht="15.75" thickBot="1">
      <c r="A182" s="50" t="s">
        <v>2194</v>
      </c>
      <c r="B182" s="50" t="s">
        <v>2195</v>
      </c>
      <c r="C182" s="49">
        <v>26</v>
      </c>
      <c r="D182" s="49" t="s">
        <v>53</v>
      </c>
      <c r="E182" s="49" t="s">
        <v>34</v>
      </c>
      <c r="F182" s="49" t="s">
        <v>10</v>
      </c>
      <c r="G182" s="49">
        <v>17</v>
      </c>
      <c r="H182" s="49">
        <v>39</v>
      </c>
      <c r="I182" s="49">
        <v>34</v>
      </c>
      <c r="J182" s="292">
        <v>0.20599999999999999</v>
      </c>
      <c r="K182" s="292">
        <v>0.308</v>
      </c>
      <c r="L182" s="292">
        <v>0.20599999999999999</v>
      </c>
      <c r="M182" s="292">
        <v>0.51400000000000001</v>
      </c>
      <c r="N182" s="49">
        <v>6</v>
      </c>
      <c r="O182" s="49">
        <v>7</v>
      </c>
      <c r="P182" s="49">
        <v>0</v>
      </c>
      <c r="Q182" s="49">
        <v>0</v>
      </c>
      <c r="R182" s="49">
        <v>0</v>
      </c>
      <c r="S182" s="49">
        <v>3</v>
      </c>
      <c r="T182" s="49">
        <v>2</v>
      </c>
      <c r="U182" s="49">
        <v>0</v>
      </c>
      <c r="V182" s="49">
        <v>4</v>
      </c>
      <c r="W182" s="49">
        <v>12</v>
      </c>
      <c r="X182" s="49">
        <v>46</v>
      </c>
      <c r="Y182" s="49">
        <v>7</v>
      </c>
      <c r="Z182" s="49">
        <v>2</v>
      </c>
      <c r="AA182" s="49">
        <v>1</v>
      </c>
      <c r="AB182" s="49">
        <v>0</v>
      </c>
      <c r="AC182" s="49">
        <v>0</v>
      </c>
      <c r="AD182" s="49">
        <v>0</v>
      </c>
      <c r="AE182" s="293" t="s">
        <v>2196</v>
      </c>
      <c r="AF182" s="294"/>
      <c r="AG182" s="49">
        <v>0</v>
      </c>
      <c r="AH182" s="49">
        <v>0</v>
      </c>
      <c r="AI182" s="49">
        <v>0</v>
      </c>
      <c r="AJ182" s="49">
        <v>0</v>
      </c>
      <c r="AK182" s="49">
        <v>0</v>
      </c>
      <c r="AL182" s="49">
        <v>9</v>
      </c>
      <c r="AM182" s="49">
        <v>0</v>
      </c>
      <c r="AN182" s="49">
        <v>2</v>
      </c>
      <c r="AO182" s="294"/>
      <c r="AP182" s="330">
        <v>20</v>
      </c>
      <c r="AQ182" s="331">
        <v>0.15</v>
      </c>
      <c r="AR182" s="331">
        <v>0.19</v>
      </c>
      <c r="AS182" s="331">
        <v>0.15</v>
      </c>
      <c r="AT182" s="331">
        <v>0.34</v>
      </c>
      <c r="AU182" s="294"/>
      <c r="AV182" s="332">
        <v>14</v>
      </c>
      <c r="AW182" s="331">
        <v>0.28599999999999998</v>
      </c>
      <c r="AX182" s="331">
        <v>0.44400000000000001</v>
      </c>
      <c r="AY182" s="331">
        <v>0.28599999999999998</v>
      </c>
      <c r="AZ182" s="331">
        <v>0.73</v>
      </c>
    </row>
    <row r="183" spans="1:52" ht="15.75" thickBot="1">
      <c r="A183" s="50" t="s">
        <v>2197</v>
      </c>
      <c r="B183" s="50" t="s">
        <v>2198</v>
      </c>
      <c r="C183" s="49">
        <v>28</v>
      </c>
      <c r="D183" s="49" t="s">
        <v>70</v>
      </c>
      <c r="E183" s="49" t="s">
        <v>43</v>
      </c>
      <c r="F183" s="49" t="s">
        <v>10</v>
      </c>
      <c r="G183" s="49">
        <v>17</v>
      </c>
      <c r="H183" s="49">
        <v>36</v>
      </c>
      <c r="I183" s="49">
        <v>33</v>
      </c>
      <c r="J183" s="292">
        <v>0.182</v>
      </c>
      <c r="K183" s="292">
        <v>0.25</v>
      </c>
      <c r="L183" s="292">
        <v>0.36399999999999999</v>
      </c>
      <c r="M183" s="292">
        <v>0.61399999999999999</v>
      </c>
      <c r="N183" s="49">
        <v>3</v>
      </c>
      <c r="O183" s="49">
        <v>6</v>
      </c>
      <c r="P183" s="49">
        <v>0</v>
      </c>
      <c r="Q183" s="49">
        <v>0</v>
      </c>
      <c r="R183" s="49">
        <v>2</v>
      </c>
      <c r="S183" s="49">
        <v>6</v>
      </c>
      <c r="T183" s="49">
        <v>0</v>
      </c>
      <c r="U183" s="49">
        <v>0</v>
      </c>
      <c r="V183" s="49">
        <v>2</v>
      </c>
      <c r="W183" s="49">
        <v>17</v>
      </c>
      <c r="X183" s="49">
        <v>60</v>
      </c>
      <c r="Y183" s="49">
        <v>12</v>
      </c>
      <c r="Z183" s="49">
        <v>0</v>
      </c>
      <c r="AA183" s="49">
        <v>1</v>
      </c>
      <c r="AB183" s="49">
        <v>0</v>
      </c>
      <c r="AC183" s="49">
        <v>0</v>
      </c>
      <c r="AD183" s="49">
        <v>0</v>
      </c>
      <c r="AE183" s="293" t="s">
        <v>2199</v>
      </c>
      <c r="AF183" s="294"/>
      <c r="AG183" s="49">
        <v>0</v>
      </c>
      <c r="AH183" s="49">
        <v>0</v>
      </c>
      <c r="AI183" s="49">
        <v>0</v>
      </c>
      <c r="AJ183" s="49">
        <v>0</v>
      </c>
      <c r="AK183" s="49">
        <v>0</v>
      </c>
      <c r="AL183" s="49">
        <v>6</v>
      </c>
      <c r="AM183" s="49">
        <v>5</v>
      </c>
      <c r="AN183" s="49">
        <v>3</v>
      </c>
      <c r="AO183" s="294"/>
      <c r="AP183" s="330">
        <v>16</v>
      </c>
      <c r="AQ183" s="331">
        <v>0.188</v>
      </c>
      <c r="AR183" s="331">
        <v>0.23499999999999999</v>
      </c>
      <c r="AS183" s="331">
        <v>0.56299999999999994</v>
      </c>
      <c r="AT183" s="331">
        <v>0.79800000000000004</v>
      </c>
      <c r="AU183" s="294"/>
      <c r="AV183" s="332">
        <v>17</v>
      </c>
      <c r="AW183" s="331">
        <v>0.17599999999999999</v>
      </c>
      <c r="AX183" s="331">
        <v>0.26300000000000001</v>
      </c>
      <c r="AY183" s="331">
        <v>0.17599999999999999</v>
      </c>
      <c r="AZ183" s="331">
        <v>0.44</v>
      </c>
    </row>
    <row r="184" spans="1:52" ht="15.75" thickBot="1">
      <c r="A184" s="50" t="s">
        <v>2200</v>
      </c>
      <c r="B184" s="50" t="s">
        <v>2201</v>
      </c>
      <c r="C184" s="49">
        <v>24</v>
      </c>
      <c r="D184" s="49" t="s">
        <v>42</v>
      </c>
      <c r="E184" s="49" t="s">
        <v>43</v>
      </c>
      <c r="F184" s="49" t="s">
        <v>10</v>
      </c>
      <c r="G184" s="49">
        <v>19</v>
      </c>
      <c r="H184" s="49">
        <v>38</v>
      </c>
      <c r="I184" s="49">
        <v>33</v>
      </c>
      <c r="J184" s="292">
        <v>0.30299999999999999</v>
      </c>
      <c r="K184" s="292">
        <v>0.39500000000000002</v>
      </c>
      <c r="L184" s="292">
        <v>0.36399999999999999</v>
      </c>
      <c r="M184" s="292">
        <v>0.75800000000000001</v>
      </c>
      <c r="N184" s="49">
        <v>4</v>
      </c>
      <c r="O184" s="49">
        <v>10</v>
      </c>
      <c r="P184" s="49">
        <v>2</v>
      </c>
      <c r="Q184" s="49">
        <v>0</v>
      </c>
      <c r="R184" s="49">
        <v>0</v>
      </c>
      <c r="S184" s="49">
        <v>1</v>
      </c>
      <c r="T184" s="49">
        <v>0</v>
      </c>
      <c r="U184" s="49">
        <v>0</v>
      </c>
      <c r="V184" s="49">
        <v>4</v>
      </c>
      <c r="W184" s="49">
        <v>8</v>
      </c>
      <c r="X184" s="49">
        <v>104</v>
      </c>
      <c r="Y184" s="49">
        <v>12</v>
      </c>
      <c r="Z184" s="49">
        <v>0</v>
      </c>
      <c r="AA184" s="49">
        <v>1</v>
      </c>
      <c r="AB184" s="49">
        <v>0</v>
      </c>
      <c r="AC184" s="49">
        <v>0</v>
      </c>
      <c r="AD184" s="49">
        <v>0</v>
      </c>
      <c r="AE184" s="293" t="s">
        <v>2202</v>
      </c>
      <c r="AF184" s="294"/>
      <c r="AG184" s="49">
        <v>0</v>
      </c>
      <c r="AH184" s="49">
        <v>0</v>
      </c>
      <c r="AI184" s="49">
        <v>2</v>
      </c>
      <c r="AJ184" s="49">
        <v>6</v>
      </c>
      <c r="AK184" s="49">
        <v>0</v>
      </c>
      <c r="AL184" s="49">
        <v>0</v>
      </c>
      <c r="AM184" s="49">
        <v>0</v>
      </c>
      <c r="AN184" s="49">
        <v>0</v>
      </c>
      <c r="AO184" s="294"/>
      <c r="AP184" s="330">
        <v>8</v>
      </c>
      <c r="AQ184" s="331">
        <v>0.25</v>
      </c>
      <c r="AR184" s="331">
        <v>0.25</v>
      </c>
      <c r="AS184" s="331">
        <v>0.25</v>
      </c>
      <c r="AT184" s="331">
        <v>0.5</v>
      </c>
      <c r="AU184" s="294"/>
      <c r="AV184" s="332">
        <v>25</v>
      </c>
      <c r="AW184" s="331">
        <v>0.32</v>
      </c>
      <c r="AX184" s="331">
        <v>0.433</v>
      </c>
      <c r="AY184" s="331">
        <v>0.4</v>
      </c>
      <c r="AZ184" s="331">
        <v>0.83299999999999996</v>
      </c>
    </row>
    <row r="185" spans="1:52" ht="15.75" thickBot="1">
      <c r="A185" s="50" t="s">
        <v>2203</v>
      </c>
      <c r="B185" s="50" t="s">
        <v>2204</v>
      </c>
      <c r="C185" s="49">
        <v>24</v>
      </c>
      <c r="D185" s="49" t="s">
        <v>67</v>
      </c>
      <c r="E185" s="49" t="s">
        <v>43</v>
      </c>
      <c r="F185" s="49" t="s">
        <v>37</v>
      </c>
      <c r="G185" s="49">
        <v>22</v>
      </c>
      <c r="H185" s="49">
        <v>34</v>
      </c>
      <c r="I185" s="49">
        <v>33</v>
      </c>
      <c r="J185" s="292">
        <v>0.24199999999999999</v>
      </c>
      <c r="K185" s="292">
        <v>0.23499999999999999</v>
      </c>
      <c r="L185" s="292">
        <v>0.30299999999999999</v>
      </c>
      <c r="M185" s="292">
        <v>0.53800000000000003</v>
      </c>
      <c r="N185" s="49">
        <v>3</v>
      </c>
      <c r="O185" s="49">
        <v>8</v>
      </c>
      <c r="P185" s="49">
        <v>2</v>
      </c>
      <c r="Q185" s="49">
        <v>0</v>
      </c>
      <c r="R185" s="49">
        <v>0</v>
      </c>
      <c r="S185" s="49">
        <v>2</v>
      </c>
      <c r="T185" s="49">
        <v>0</v>
      </c>
      <c r="U185" s="49">
        <v>0</v>
      </c>
      <c r="V185" s="49">
        <v>0</v>
      </c>
      <c r="W185" s="49">
        <v>6</v>
      </c>
      <c r="X185" s="49">
        <v>42</v>
      </c>
      <c r="Y185" s="49">
        <v>10</v>
      </c>
      <c r="Z185" s="49">
        <v>1</v>
      </c>
      <c r="AA185" s="49">
        <v>0</v>
      </c>
      <c r="AB185" s="49">
        <v>0</v>
      </c>
      <c r="AC185" s="49">
        <v>1</v>
      </c>
      <c r="AD185" s="49">
        <v>0</v>
      </c>
      <c r="AE185" s="293" t="s">
        <v>1538</v>
      </c>
      <c r="AF185" s="294"/>
      <c r="AG185" s="49">
        <v>0</v>
      </c>
      <c r="AH185" s="49">
        <v>0</v>
      </c>
      <c r="AI185" s="49">
        <v>6</v>
      </c>
      <c r="AJ185" s="49">
        <v>0</v>
      </c>
      <c r="AK185" s="49">
        <v>0</v>
      </c>
      <c r="AL185" s="49">
        <v>0</v>
      </c>
      <c r="AM185" s="49">
        <v>0</v>
      </c>
      <c r="AN185" s="49">
        <v>0</v>
      </c>
      <c r="AO185" s="294"/>
      <c r="AP185" s="330">
        <v>15</v>
      </c>
      <c r="AQ185" s="338">
        <v>0.2</v>
      </c>
      <c r="AR185" s="338">
        <v>0.188</v>
      </c>
      <c r="AS185" s="338">
        <v>0.26700000000000002</v>
      </c>
      <c r="AT185" s="338">
        <v>0.45400000000000001</v>
      </c>
      <c r="AU185" s="294"/>
      <c r="AV185" s="332">
        <v>18</v>
      </c>
      <c r="AW185" s="331">
        <v>0.27800000000000002</v>
      </c>
      <c r="AX185" s="331">
        <v>0.27800000000000002</v>
      </c>
      <c r="AY185" s="331">
        <v>0.33300000000000002</v>
      </c>
      <c r="AZ185" s="331">
        <v>0.61099999999999999</v>
      </c>
    </row>
    <row r="186" spans="1:52" ht="15.75" thickBot="1">
      <c r="A186" s="50" t="s">
        <v>2205</v>
      </c>
      <c r="B186" s="50" t="s">
        <v>2206</v>
      </c>
      <c r="C186" s="49">
        <v>26</v>
      </c>
      <c r="D186" s="49" t="s">
        <v>132</v>
      </c>
      <c r="E186" s="49" t="s">
        <v>43</v>
      </c>
      <c r="F186" s="49" t="s">
        <v>10</v>
      </c>
      <c r="G186" s="49">
        <v>12</v>
      </c>
      <c r="H186" s="49">
        <v>32</v>
      </c>
      <c r="I186" s="49">
        <v>32</v>
      </c>
      <c r="J186" s="292">
        <v>0.34399999999999997</v>
      </c>
      <c r="K186" s="292">
        <v>0.34399999999999997</v>
      </c>
      <c r="L186" s="292">
        <v>0.75</v>
      </c>
      <c r="M186" s="292">
        <v>1.0940000000000001</v>
      </c>
      <c r="N186" s="49">
        <v>5</v>
      </c>
      <c r="O186" s="49">
        <v>11</v>
      </c>
      <c r="P186" s="49">
        <v>1</v>
      </c>
      <c r="Q186" s="49">
        <v>0</v>
      </c>
      <c r="R186" s="49">
        <v>4</v>
      </c>
      <c r="S186" s="49">
        <v>7</v>
      </c>
      <c r="T186" s="49">
        <v>0</v>
      </c>
      <c r="U186" s="49">
        <v>0</v>
      </c>
      <c r="V186" s="49">
        <v>0</v>
      </c>
      <c r="W186" s="49">
        <v>10</v>
      </c>
      <c r="X186" s="49">
        <v>182</v>
      </c>
      <c r="Y186" s="49">
        <v>24</v>
      </c>
      <c r="Z186" s="49">
        <v>0</v>
      </c>
      <c r="AA186" s="49">
        <v>0</v>
      </c>
      <c r="AB186" s="49">
        <v>0</v>
      </c>
      <c r="AC186" s="49">
        <v>0</v>
      </c>
      <c r="AD186" s="49">
        <v>0</v>
      </c>
      <c r="AE186" s="293" t="s">
        <v>2207</v>
      </c>
      <c r="AF186" s="294"/>
      <c r="AG186" s="49">
        <v>0</v>
      </c>
      <c r="AH186" s="49">
        <v>0</v>
      </c>
      <c r="AI186" s="49">
        <v>0</v>
      </c>
      <c r="AJ186" s="49">
        <v>9</v>
      </c>
      <c r="AK186" s="49">
        <v>0</v>
      </c>
      <c r="AL186" s="49">
        <v>0</v>
      </c>
      <c r="AM186" s="49">
        <v>0</v>
      </c>
      <c r="AN186" s="49">
        <v>0</v>
      </c>
      <c r="AO186" s="294"/>
      <c r="AP186" s="330">
        <v>13</v>
      </c>
      <c r="AQ186" s="331">
        <v>0.38500000000000001</v>
      </c>
      <c r="AR186" s="331">
        <v>0.38500000000000001</v>
      </c>
      <c r="AS186" s="331">
        <v>0.84599999999999997</v>
      </c>
      <c r="AT186" s="331">
        <v>1.2310000000000001</v>
      </c>
      <c r="AU186" s="294"/>
      <c r="AV186" s="332">
        <v>19</v>
      </c>
      <c r="AW186" s="331">
        <v>0.316</v>
      </c>
      <c r="AX186" s="331">
        <v>0.316</v>
      </c>
      <c r="AY186" s="331">
        <v>0.68400000000000005</v>
      </c>
      <c r="AZ186" s="331">
        <v>1</v>
      </c>
    </row>
    <row r="187" spans="1:52" ht="15.75" thickBot="1">
      <c r="A187" s="50" t="s">
        <v>2208</v>
      </c>
      <c r="B187" s="50" t="s">
        <v>2209</v>
      </c>
      <c r="C187" s="49">
        <v>27</v>
      </c>
      <c r="D187" s="49" t="s">
        <v>59</v>
      </c>
      <c r="E187" s="49" t="s">
        <v>34</v>
      </c>
      <c r="F187" s="49" t="s">
        <v>35</v>
      </c>
      <c r="G187" s="49">
        <v>14</v>
      </c>
      <c r="H187" s="49">
        <v>36</v>
      </c>
      <c r="I187" s="49">
        <v>31</v>
      </c>
      <c r="J187" s="292">
        <v>0.28999999999999998</v>
      </c>
      <c r="K187" s="292">
        <v>0.38900000000000001</v>
      </c>
      <c r="L187" s="292">
        <v>0.51600000000000001</v>
      </c>
      <c r="M187" s="292">
        <v>0.90500000000000003</v>
      </c>
      <c r="N187" s="49">
        <v>4</v>
      </c>
      <c r="O187" s="49">
        <v>9</v>
      </c>
      <c r="P187" s="49">
        <v>1</v>
      </c>
      <c r="Q187" s="49">
        <v>0</v>
      </c>
      <c r="R187" s="49">
        <v>2</v>
      </c>
      <c r="S187" s="49">
        <v>5</v>
      </c>
      <c r="T187" s="49">
        <v>0</v>
      </c>
      <c r="U187" s="49">
        <v>0</v>
      </c>
      <c r="V187" s="49">
        <v>3</v>
      </c>
      <c r="W187" s="49">
        <v>14</v>
      </c>
      <c r="X187" s="49">
        <v>142</v>
      </c>
      <c r="Y187" s="49">
        <v>16</v>
      </c>
      <c r="Z187" s="49">
        <v>0</v>
      </c>
      <c r="AA187" s="49">
        <v>2</v>
      </c>
      <c r="AB187" s="49">
        <v>0</v>
      </c>
      <c r="AC187" s="49">
        <v>0</v>
      </c>
      <c r="AD187" s="49">
        <v>0</v>
      </c>
      <c r="AE187" s="293" t="s">
        <v>2210</v>
      </c>
      <c r="AF187" s="294"/>
      <c r="AG187" s="49">
        <v>6</v>
      </c>
      <c r="AH187" s="49">
        <v>0</v>
      </c>
      <c r="AI187" s="49">
        <v>0</v>
      </c>
      <c r="AJ187" s="49">
        <v>0</v>
      </c>
      <c r="AK187" s="49">
        <v>0</v>
      </c>
      <c r="AL187" s="49">
        <v>0</v>
      </c>
      <c r="AM187" s="49">
        <v>0</v>
      </c>
      <c r="AN187" s="49">
        <v>0</v>
      </c>
      <c r="AO187" s="294"/>
      <c r="AP187" s="330">
        <v>5</v>
      </c>
      <c r="AQ187" s="331">
        <v>0.2</v>
      </c>
      <c r="AR187" s="331">
        <v>0.33300000000000002</v>
      </c>
      <c r="AS187" s="331">
        <v>0.2</v>
      </c>
      <c r="AT187" s="331">
        <v>0.53300000000000003</v>
      </c>
      <c r="AU187" s="294"/>
      <c r="AV187" s="332">
        <v>26</v>
      </c>
      <c r="AW187" s="331">
        <v>0.308</v>
      </c>
      <c r="AX187" s="331">
        <v>0.4</v>
      </c>
      <c r="AY187" s="331">
        <v>0.57699999999999996</v>
      </c>
      <c r="AZ187" s="331">
        <v>0.97699999999999998</v>
      </c>
    </row>
    <row r="188" spans="1:52" ht="15.75" thickBot="1">
      <c r="A188" s="50" t="s">
        <v>2211</v>
      </c>
      <c r="B188" s="50" t="s">
        <v>2212</v>
      </c>
      <c r="C188" s="49">
        <v>32</v>
      </c>
      <c r="D188" s="49" t="s">
        <v>38</v>
      </c>
      <c r="E188" s="49" t="s">
        <v>34</v>
      </c>
      <c r="F188" s="49" t="s">
        <v>10</v>
      </c>
      <c r="G188" s="49">
        <v>20</v>
      </c>
      <c r="H188" s="49">
        <v>35</v>
      </c>
      <c r="I188" s="49">
        <v>31</v>
      </c>
      <c r="J188" s="292">
        <v>0.19400000000000001</v>
      </c>
      <c r="K188" s="292">
        <v>0.25700000000000001</v>
      </c>
      <c r="L188" s="292">
        <v>0.19400000000000001</v>
      </c>
      <c r="M188" s="292">
        <v>0.45100000000000001</v>
      </c>
      <c r="N188" s="49">
        <v>7</v>
      </c>
      <c r="O188" s="49">
        <v>6</v>
      </c>
      <c r="P188" s="49">
        <v>0</v>
      </c>
      <c r="Q188" s="49">
        <v>0</v>
      </c>
      <c r="R188" s="49">
        <v>0</v>
      </c>
      <c r="S188" s="49">
        <v>1</v>
      </c>
      <c r="T188" s="49">
        <v>2</v>
      </c>
      <c r="U188" s="49">
        <v>0</v>
      </c>
      <c r="V188" s="49">
        <v>3</v>
      </c>
      <c r="W188" s="49">
        <v>5</v>
      </c>
      <c r="X188" s="49">
        <v>26</v>
      </c>
      <c r="Y188" s="49">
        <v>6</v>
      </c>
      <c r="Z188" s="49">
        <v>1</v>
      </c>
      <c r="AA188" s="49">
        <v>0</v>
      </c>
      <c r="AB188" s="49">
        <v>0</v>
      </c>
      <c r="AC188" s="49">
        <v>1</v>
      </c>
      <c r="AD188" s="49">
        <v>0</v>
      </c>
      <c r="AE188" s="293" t="s">
        <v>2213</v>
      </c>
      <c r="AF188" s="294"/>
      <c r="AG188" s="49">
        <v>0</v>
      </c>
      <c r="AH188" s="49">
        <v>0</v>
      </c>
      <c r="AI188" s="49">
        <v>0</v>
      </c>
      <c r="AJ188" s="49">
        <v>0</v>
      </c>
      <c r="AK188" s="49">
        <v>0</v>
      </c>
      <c r="AL188" s="49">
        <v>4</v>
      </c>
      <c r="AM188" s="49">
        <v>5</v>
      </c>
      <c r="AN188" s="49">
        <v>8</v>
      </c>
      <c r="AO188" s="294"/>
      <c r="AP188" s="330">
        <v>21</v>
      </c>
      <c r="AQ188" s="331">
        <v>0.23799999999999999</v>
      </c>
      <c r="AR188" s="331">
        <v>0.33300000000000002</v>
      </c>
      <c r="AS188" s="331">
        <v>0.23799999999999999</v>
      </c>
      <c r="AT188" s="331">
        <v>0.57099999999999995</v>
      </c>
      <c r="AU188" s="294"/>
      <c r="AV188" s="332">
        <v>10</v>
      </c>
      <c r="AW188" s="331">
        <v>0.1</v>
      </c>
      <c r="AX188" s="331">
        <v>9.0999999999999998E-2</v>
      </c>
      <c r="AY188" s="331">
        <v>0.1</v>
      </c>
      <c r="AZ188" s="331">
        <v>0.191</v>
      </c>
    </row>
    <row r="189" spans="1:52" ht="15.75" thickBot="1">
      <c r="A189" s="50" t="s">
        <v>2214</v>
      </c>
      <c r="B189" s="50" t="s">
        <v>2215</v>
      </c>
      <c r="C189" s="49">
        <v>22</v>
      </c>
      <c r="D189" s="49" t="s">
        <v>62</v>
      </c>
      <c r="E189" s="49" t="s">
        <v>34</v>
      </c>
      <c r="F189" s="49" t="s">
        <v>37</v>
      </c>
      <c r="G189" s="49">
        <v>13</v>
      </c>
      <c r="H189" s="49">
        <v>31</v>
      </c>
      <c r="I189" s="49">
        <v>30</v>
      </c>
      <c r="J189" s="292">
        <v>0.26700000000000002</v>
      </c>
      <c r="K189" s="292">
        <v>0.25800000000000001</v>
      </c>
      <c r="L189" s="292">
        <v>0.36699999999999999</v>
      </c>
      <c r="M189" s="292">
        <v>0.625</v>
      </c>
      <c r="N189" s="49">
        <v>1</v>
      </c>
      <c r="O189" s="49">
        <v>8</v>
      </c>
      <c r="P189" s="49">
        <v>3</v>
      </c>
      <c r="Q189" s="49">
        <v>0</v>
      </c>
      <c r="R189" s="49">
        <v>0</v>
      </c>
      <c r="S189" s="49">
        <v>2</v>
      </c>
      <c r="T189" s="49">
        <v>0</v>
      </c>
      <c r="U189" s="49">
        <v>0</v>
      </c>
      <c r="V189" s="49">
        <v>0</v>
      </c>
      <c r="W189" s="49">
        <v>8</v>
      </c>
      <c r="X189" s="49">
        <v>66</v>
      </c>
      <c r="Y189" s="49">
        <v>11</v>
      </c>
      <c r="Z189" s="49">
        <v>0</v>
      </c>
      <c r="AA189" s="49">
        <v>0</v>
      </c>
      <c r="AB189" s="49">
        <v>0</v>
      </c>
      <c r="AC189" s="49">
        <v>1</v>
      </c>
      <c r="AD189" s="49">
        <v>0</v>
      </c>
      <c r="AE189" s="293" t="s">
        <v>1407</v>
      </c>
      <c r="AF189" s="294"/>
      <c r="AG189" s="49">
        <v>0</v>
      </c>
      <c r="AH189" s="49">
        <v>0</v>
      </c>
      <c r="AI189" s="49">
        <v>0</v>
      </c>
      <c r="AJ189" s="49">
        <v>0</v>
      </c>
      <c r="AK189" s="49">
        <v>0</v>
      </c>
      <c r="AL189" s="49">
        <v>4</v>
      </c>
      <c r="AM189" s="49">
        <v>0</v>
      </c>
      <c r="AN189" s="49">
        <v>8</v>
      </c>
      <c r="AO189" s="294"/>
      <c r="AP189" s="330">
        <v>8</v>
      </c>
      <c r="AQ189" s="331">
        <v>0.125</v>
      </c>
      <c r="AR189" s="331">
        <v>0.125</v>
      </c>
      <c r="AS189" s="331">
        <v>0.25</v>
      </c>
      <c r="AT189" s="331">
        <v>0.375</v>
      </c>
      <c r="AU189" s="294"/>
      <c r="AV189" s="332">
        <v>22</v>
      </c>
      <c r="AW189" s="331">
        <v>0.318</v>
      </c>
      <c r="AX189" s="331">
        <v>0.30399999999999999</v>
      </c>
      <c r="AY189" s="331">
        <v>0.40899999999999997</v>
      </c>
      <c r="AZ189" s="331">
        <v>0.71299999999999997</v>
      </c>
    </row>
    <row r="190" spans="1:52" ht="15.75" thickBot="1">
      <c r="A190" s="50" t="s">
        <v>2216</v>
      </c>
      <c r="B190" s="50" t="s">
        <v>2217</v>
      </c>
      <c r="C190" s="49">
        <v>29</v>
      </c>
      <c r="D190" s="49" t="s">
        <v>89</v>
      </c>
      <c r="E190" s="49" t="s">
        <v>34</v>
      </c>
      <c r="F190" s="49" t="s">
        <v>10</v>
      </c>
      <c r="G190" s="49">
        <v>13</v>
      </c>
      <c r="H190" s="49">
        <v>29</v>
      </c>
      <c r="I190" s="49">
        <v>29</v>
      </c>
      <c r="J190" s="292">
        <v>0.24099999999999999</v>
      </c>
      <c r="K190" s="292">
        <v>0.24099999999999999</v>
      </c>
      <c r="L190" s="292">
        <v>0.31</v>
      </c>
      <c r="M190" s="292">
        <v>0.55200000000000005</v>
      </c>
      <c r="N190" s="49">
        <v>1</v>
      </c>
      <c r="O190" s="49">
        <v>7</v>
      </c>
      <c r="P190" s="49">
        <v>2</v>
      </c>
      <c r="Q190" s="49">
        <v>0</v>
      </c>
      <c r="R190" s="49">
        <v>0</v>
      </c>
      <c r="S190" s="49">
        <v>2</v>
      </c>
      <c r="T190" s="49">
        <v>0</v>
      </c>
      <c r="U190" s="49">
        <v>0</v>
      </c>
      <c r="V190" s="49">
        <v>0</v>
      </c>
      <c r="W190" s="49">
        <v>1</v>
      </c>
      <c r="X190" s="49">
        <v>45</v>
      </c>
      <c r="Y190" s="49">
        <v>9</v>
      </c>
      <c r="Z190" s="49">
        <v>2</v>
      </c>
      <c r="AA190" s="49">
        <v>0</v>
      </c>
      <c r="AB190" s="49">
        <v>0</v>
      </c>
      <c r="AC190" s="49">
        <v>0</v>
      </c>
      <c r="AD190" s="49">
        <v>0</v>
      </c>
      <c r="AE190" s="293" t="s">
        <v>2218</v>
      </c>
      <c r="AF190" s="294"/>
      <c r="AG190" s="49">
        <v>11</v>
      </c>
      <c r="AH190" s="49">
        <v>0</v>
      </c>
      <c r="AI190" s="49">
        <v>1</v>
      </c>
      <c r="AJ190" s="49">
        <v>0</v>
      </c>
      <c r="AK190" s="49">
        <v>0</v>
      </c>
      <c r="AL190" s="49">
        <v>0</v>
      </c>
      <c r="AM190" s="49">
        <v>0</v>
      </c>
      <c r="AN190" s="49">
        <v>0</v>
      </c>
      <c r="AO190" s="294"/>
      <c r="AP190" s="330">
        <v>5</v>
      </c>
      <c r="AQ190" s="331">
        <v>0.2</v>
      </c>
      <c r="AR190" s="331">
        <v>0.2</v>
      </c>
      <c r="AS190" s="331">
        <v>0.2</v>
      </c>
      <c r="AT190" s="331">
        <v>0.4</v>
      </c>
      <c r="AU190" s="294"/>
      <c r="AV190" s="332">
        <v>24</v>
      </c>
      <c r="AW190" s="331">
        <v>0.25</v>
      </c>
      <c r="AX190" s="331">
        <v>0.25</v>
      </c>
      <c r="AY190" s="331">
        <v>0.33300000000000002</v>
      </c>
      <c r="AZ190" s="331">
        <v>0.58299999999999996</v>
      </c>
    </row>
    <row r="191" spans="1:52" ht="15.75" thickBot="1">
      <c r="A191" s="50" t="s">
        <v>2219</v>
      </c>
      <c r="B191" s="50" t="s">
        <v>2220</v>
      </c>
      <c r="C191" s="49">
        <v>23</v>
      </c>
      <c r="D191" s="49" t="s">
        <v>69</v>
      </c>
      <c r="E191" s="49" t="s">
        <v>43</v>
      </c>
      <c r="F191" s="49" t="s">
        <v>10</v>
      </c>
      <c r="G191" s="49">
        <v>17</v>
      </c>
      <c r="H191" s="49">
        <v>31</v>
      </c>
      <c r="I191" s="49">
        <v>29</v>
      </c>
      <c r="J191" s="292">
        <v>0.17199999999999999</v>
      </c>
      <c r="K191" s="292">
        <v>0.22600000000000001</v>
      </c>
      <c r="L191" s="292">
        <v>0.20699999999999999</v>
      </c>
      <c r="M191" s="292">
        <v>0.433</v>
      </c>
      <c r="N191" s="49">
        <v>0</v>
      </c>
      <c r="O191" s="49">
        <v>5</v>
      </c>
      <c r="P191" s="49">
        <v>1</v>
      </c>
      <c r="Q191" s="49">
        <v>0</v>
      </c>
      <c r="R191" s="49">
        <v>0</v>
      </c>
      <c r="S191" s="49">
        <v>3</v>
      </c>
      <c r="T191" s="49">
        <v>0</v>
      </c>
      <c r="U191" s="49">
        <v>0</v>
      </c>
      <c r="V191" s="49">
        <v>2</v>
      </c>
      <c r="W191" s="49">
        <v>10</v>
      </c>
      <c r="X191" s="49">
        <v>14</v>
      </c>
      <c r="Y191" s="49">
        <v>6</v>
      </c>
      <c r="Z191" s="49">
        <v>0</v>
      </c>
      <c r="AA191" s="49">
        <v>0</v>
      </c>
      <c r="AB191" s="49">
        <v>0</v>
      </c>
      <c r="AC191" s="49">
        <v>0</v>
      </c>
      <c r="AD191" s="49">
        <v>1</v>
      </c>
      <c r="AE191" s="293" t="s">
        <v>902</v>
      </c>
      <c r="AF191" s="294"/>
      <c r="AG191" s="49">
        <v>10</v>
      </c>
      <c r="AH191" s="49">
        <v>0</v>
      </c>
      <c r="AI191" s="49">
        <v>0</v>
      </c>
      <c r="AJ191" s="49">
        <v>0</v>
      </c>
      <c r="AK191" s="49">
        <v>0</v>
      </c>
      <c r="AL191" s="49">
        <v>0</v>
      </c>
      <c r="AM191" s="49">
        <v>0</v>
      </c>
      <c r="AN191" s="49">
        <v>0</v>
      </c>
      <c r="AO191" s="294"/>
      <c r="AP191" s="330">
        <v>7</v>
      </c>
      <c r="AQ191" s="331">
        <v>0.28599999999999998</v>
      </c>
      <c r="AR191" s="331">
        <v>0.28599999999999998</v>
      </c>
      <c r="AS191" s="331">
        <v>0.28599999999999998</v>
      </c>
      <c r="AT191" s="331">
        <v>0.57099999999999995</v>
      </c>
      <c r="AU191" s="294"/>
      <c r="AV191" s="332">
        <v>22</v>
      </c>
      <c r="AW191" s="331">
        <v>0.13600000000000001</v>
      </c>
      <c r="AX191" s="331">
        <v>0.20799999999999999</v>
      </c>
      <c r="AY191" s="331">
        <v>0.182</v>
      </c>
      <c r="AZ191" s="331">
        <v>0.39</v>
      </c>
    </row>
    <row r="192" spans="1:52" ht="15.75" thickBot="1">
      <c r="A192" s="50" t="s">
        <v>2221</v>
      </c>
      <c r="B192" s="50" t="s">
        <v>2222</v>
      </c>
      <c r="C192" s="49">
        <v>29</v>
      </c>
      <c r="D192" s="49" t="s">
        <v>116</v>
      </c>
      <c r="E192" s="49" t="s">
        <v>43</v>
      </c>
      <c r="F192" s="49" t="s">
        <v>10</v>
      </c>
      <c r="G192" s="49">
        <v>15</v>
      </c>
      <c r="H192" s="49">
        <v>32</v>
      </c>
      <c r="I192" s="49">
        <v>28</v>
      </c>
      <c r="J192" s="292">
        <v>0.14299999999999999</v>
      </c>
      <c r="K192" s="292">
        <v>0.25</v>
      </c>
      <c r="L192" s="292">
        <v>0.14299999999999999</v>
      </c>
      <c r="M192" s="292">
        <v>0.39300000000000002</v>
      </c>
      <c r="N192" s="49">
        <v>2</v>
      </c>
      <c r="O192" s="49">
        <v>4</v>
      </c>
      <c r="P192" s="49">
        <v>0</v>
      </c>
      <c r="Q192" s="49">
        <v>0</v>
      </c>
      <c r="R192" s="49">
        <v>0</v>
      </c>
      <c r="S192" s="49">
        <v>3</v>
      </c>
      <c r="T192" s="49">
        <v>0</v>
      </c>
      <c r="U192" s="49">
        <v>0</v>
      </c>
      <c r="V192" s="49">
        <v>3</v>
      </c>
      <c r="W192" s="49">
        <v>7</v>
      </c>
      <c r="X192" s="49">
        <v>2</v>
      </c>
      <c r="Y192" s="49">
        <v>4</v>
      </c>
      <c r="Z192" s="49">
        <v>0</v>
      </c>
      <c r="AA192" s="49">
        <v>1</v>
      </c>
      <c r="AB192" s="49">
        <v>0</v>
      </c>
      <c r="AC192" s="49">
        <v>0</v>
      </c>
      <c r="AD192" s="49">
        <v>0</v>
      </c>
      <c r="AE192" s="293" t="s">
        <v>2223</v>
      </c>
      <c r="AF192" s="294"/>
      <c r="AG192" s="49">
        <v>0</v>
      </c>
      <c r="AH192" s="49">
        <v>0</v>
      </c>
      <c r="AI192" s="49">
        <v>0</v>
      </c>
      <c r="AJ192" s="49">
        <v>0</v>
      </c>
      <c r="AK192" s="49">
        <v>0</v>
      </c>
      <c r="AL192" s="49">
        <v>6</v>
      </c>
      <c r="AM192" s="49">
        <v>0</v>
      </c>
      <c r="AN192" s="49">
        <v>2</v>
      </c>
      <c r="AO192" s="294"/>
      <c r="AP192" s="330">
        <v>21</v>
      </c>
      <c r="AQ192" s="331">
        <v>0.19</v>
      </c>
      <c r="AR192" s="331">
        <v>0.26100000000000001</v>
      </c>
      <c r="AS192" s="331">
        <v>0.19</v>
      </c>
      <c r="AT192" s="331">
        <v>0.45100000000000001</v>
      </c>
      <c r="AU192" s="294"/>
      <c r="AV192" s="332">
        <v>7</v>
      </c>
      <c r="AW192" s="331">
        <v>0</v>
      </c>
      <c r="AX192" s="331">
        <v>0.222</v>
      </c>
      <c r="AY192" s="331">
        <v>0</v>
      </c>
      <c r="AZ192" s="331">
        <v>0.222</v>
      </c>
    </row>
    <row r="193" spans="1:52" ht="15.75" thickBot="1">
      <c r="A193" s="50" t="s">
        <v>2224</v>
      </c>
      <c r="B193" s="50" t="s">
        <v>2225</v>
      </c>
      <c r="C193" s="49">
        <v>33</v>
      </c>
      <c r="D193" s="49" t="s">
        <v>57</v>
      </c>
      <c r="E193" s="49" t="s">
        <v>34</v>
      </c>
      <c r="F193" s="49" t="s">
        <v>10</v>
      </c>
      <c r="G193" s="49">
        <v>11</v>
      </c>
      <c r="H193" s="49">
        <v>31</v>
      </c>
      <c r="I193" s="49">
        <v>28</v>
      </c>
      <c r="J193" s="292">
        <v>7.0999999999999994E-2</v>
      </c>
      <c r="K193" s="292">
        <v>0.10299999999999999</v>
      </c>
      <c r="L193" s="292">
        <v>7.0999999999999994E-2</v>
      </c>
      <c r="M193" s="292">
        <v>0.17499999999999999</v>
      </c>
      <c r="N193" s="49">
        <v>1</v>
      </c>
      <c r="O193" s="49">
        <v>2</v>
      </c>
      <c r="P193" s="49">
        <v>0</v>
      </c>
      <c r="Q193" s="49">
        <v>0</v>
      </c>
      <c r="R193" s="49">
        <v>0</v>
      </c>
      <c r="S193" s="49">
        <v>0</v>
      </c>
      <c r="T193" s="49">
        <v>0</v>
      </c>
      <c r="U193" s="49">
        <v>0</v>
      </c>
      <c r="V193" s="49">
        <v>1</v>
      </c>
      <c r="W193" s="49">
        <v>14</v>
      </c>
      <c r="X193" s="49">
        <v>-51</v>
      </c>
      <c r="Y193" s="49">
        <v>2</v>
      </c>
      <c r="Z193" s="49">
        <v>2</v>
      </c>
      <c r="AA193" s="49">
        <v>0</v>
      </c>
      <c r="AB193" s="49">
        <v>2</v>
      </c>
      <c r="AC193" s="49">
        <v>0</v>
      </c>
      <c r="AD193" s="49">
        <v>0</v>
      </c>
      <c r="AE193" s="293" t="s">
        <v>908</v>
      </c>
      <c r="AF193" s="294"/>
      <c r="AG193" s="49">
        <v>10</v>
      </c>
      <c r="AH193" s="49">
        <v>1</v>
      </c>
      <c r="AI193" s="49">
        <v>0</v>
      </c>
      <c r="AJ193" s="49">
        <v>0</v>
      </c>
      <c r="AK193" s="49">
        <v>0</v>
      </c>
      <c r="AL193" s="49">
        <v>0</v>
      </c>
      <c r="AM193" s="49">
        <v>0</v>
      </c>
      <c r="AN193" s="49">
        <v>0</v>
      </c>
      <c r="AO193" s="294"/>
      <c r="AP193" s="330">
        <v>13</v>
      </c>
      <c r="AQ193" s="331">
        <v>7.6999999999999999E-2</v>
      </c>
      <c r="AR193" s="331">
        <v>7.6999999999999999E-2</v>
      </c>
      <c r="AS193" s="331">
        <v>7.6999999999999999E-2</v>
      </c>
      <c r="AT193" s="331">
        <v>0.154</v>
      </c>
      <c r="AU193" s="294"/>
      <c r="AV193" s="332">
        <v>15</v>
      </c>
      <c r="AW193" s="331">
        <v>6.7000000000000004E-2</v>
      </c>
      <c r="AX193" s="331">
        <v>0.125</v>
      </c>
      <c r="AY193" s="331">
        <v>6.7000000000000004E-2</v>
      </c>
      <c r="AZ193" s="331">
        <v>0.192</v>
      </c>
    </row>
    <row r="194" spans="1:52" ht="15.75" thickBot="1">
      <c r="A194" s="50" t="s">
        <v>2226</v>
      </c>
      <c r="B194" s="50" t="s">
        <v>2227</v>
      </c>
      <c r="C194" s="49">
        <v>24</v>
      </c>
      <c r="D194" s="49" t="s">
        <v>57</v>
      </c>
      <c r="E194" s="49" t="s">
        <v>34</v>
      </c>
      <c r="F194" s="49" t="s">
        <v>35</v>
      </c>
      <c r="G194" s="49">
        <v>16</v>
      </c>
      <c r="H194" s="49">
        <v>31</v>
      </c>
      <c r="I194" s="49">
        <v>28</v>
      </c>
      <c r="J194" s="292">
        <v>0.214</v>
      </c>
      <c r="K194" s="292">
        <v>0.28999999999999998</v>
      </c>
      <c r="L194" s="292">
        <v>0.25</v>
      </c>
      <c r="M194" s="292">
        <v>0.54</v>
      </c>
      <c r="N194" s="49">
        <v>0</v>
      </c>
      <c r="O194" s="49">
        <v>6</v>
      </c>
      <c r="P194" s="49">
        <v>1</v>
      </c>
      <c r="Q194" s="49">
        <v>0</v>
      </c>
      <c r="R194" s="49">
        <v>0</v>
      </c>
      <c r="S194" s="49">
        <v>2</v>
      </c>
      <c r="T194" s="49">
        <v>0</v>
      </c>
      <c r="U194" s="49">
        <v>0</v>
      </c>
      <c r="V194" s="49">
        <v>3</v>
      </c>
      <c r="W194" s="49">
        <v>9</v>
      </c>
      <c r="X194" s="49">
        <v>50</v>
      </c>
      <c r="Y194" s="49">
        <v>7</v>
      </c>
      <c r="Z194" s="49">
        <v>2</v>
      </c>
      <c r="AA194" s="49">
        <v>0</v>
      </c>
      <c r="AB194" s="49">
        <v>0</v>
      </c>
      <c r="AC194" s="49">
        <v>0</v>
      </c>
      <c r="AD194" s="49">
        <v>0</v>
      </c>
      <c r="AE194" s="293" t="s">
        <v>1657</v>
      </c>
      <c r="AF194" s="294"/>
      <c r="AG194" s="49">
        <v>0</v>
      </c>
      <c r="AH194" s="49">
        <v>7</v>
      </c>
      <c r="AI194" s="49">
        <v>0</v>
      </c>
      <c r="AJ194" s="49">
        <v>0</v>
      </c>
      <c r="AK194" s="49">
        <v>0</v>
      </c>
      <c r="AL194" s="49">
        <v>0</v>
      </c>
      <c r="AM194" s="49">
        <v>0</v>
      </c>
      <c r="AN194" s="49">
        <v>0</v>
      </c>
      <c r="AO194" s="294"/>
      <c r="AP194" s="330">
        <v>4</v>
      </c>
      <c r="AQ194" s="331">
        <v>0.25</v>
      </c>
      <c r="AR194" s="331">
        <v>0.25</v>
      </c>
      <c r="AS194" s="331">
        <v>0.25</v>
      </c>
      <c r="AT194" s="331">
        <v>0.5</v>
      </c>
      <c r="AU194" s="294"/>
      <c r="AV194" s="332">
        <v>24</v>
      </c>
      <c r="AW194" s="331">
        <v>0.20799999999999999</v>
      </c>
      <c r="AX194" s="331">
        <v>0.29599999999999999</v>
      </c>
      <c r="AY194" s="331">
        <v>0.25</v>
      </c>
      <c r="AZ194" s="331">
        <v>0.54600000000000004</v>
      </c>
    </row>
    <row r="195" spans="1:52" ht="15.75" thickBot="1">
      <c r="A195" s="50" t="s">
        <v>2228</v>
      </c>
      <c r="B195" s="50" t="s">
        <v>2229</v>
      </c>
      <c r="C195" s="49">
        <v>24</v>
      </c>
      <c r="D195" s="49" t="s">
        <v>78</v>
      </c>
      <c r="E195" s="49" t="s">
        <v>43</v>
      </c>
      <c r="F195" s="49" t="s">
        <v>10</v>
      </c>
      <c r="G195" s="49">
        <v>20</v>
      </c>
      <c r="H195" s="49">
        <v>32</v>
      </c>
      <c r="I195" s="49">
        <v>27</v>
      </c>
      <c r="J195" s="292">
        <v>0.29599999999999999</v>
      </c>
      <c r="K195" s="292">
        <v>0.40600000000000003</v>
      </c>
      <c r="L195" s="292">
        <v>0.37</v>
      </c>
      <c r="M195" s="292">
        <v>0.77700000000000002</v>
      </c>
      <c r="N195" s="49">
        <v>6</v>
      </c>
      <c r="O195" s="49">
        <v>8</v>
      </c>
      <c r="P195" s="49">
        <v>2</v>
      </c>
      <c r="Q195" s="49">
        <v>0</v>
      </c>
      <c r="R195" s="49">
        <v>0</v>
      </c>
      <c r="S195" s="49">
        <v>1</v>
      </c>
      <c r="T195" s="49">
        <v>0</v>
      </c>
      <c r="U195" s="49">
        <v>1</v>
      </c>
      <c r="V195" s="49">
        <v>4</v>
      </c>
      <c r="W195" s="49">
        <v>9</v>
      </c>
      <c r="X195" s="49">
        <v>107</v>
      </c>
      <c r="Y195" s="49">
        <v>10</v>
      </c>
      <c r="Z195" s="49">
        <v>0</v>
      </c>
      <c r="AA195" s="49">
        <v>1</v>
      </c>
      <c r="AB195" s="49">
        <v>0</v>
      </c>
      <c r="AC195" s="49">
        <v>0</v>
      </c>
      <c r="AD195" s="49">
        <v>0</v>
      </c>
      <c r="AE195" s="293" t="s">
        <v>2230</v>
      </c>
      <c r="AF195" s="294"/>
      <c r="AG195" s="49">
        <v>0</v>
      </c>
      <c r="AH195" s="49">
        <v>0</v>
      </c>
      <c r="AI195" s="49">
        <v>3</v>
      </c>
      <c r="AJ195" s="49">
        <v>0</v>
      </c>
      <c r="AK195" s="49">
        <v>0</v>
      </c>
      <c r="AL195" s="49">
        <v>3</v>
      </c>
      <c r="AM195" s="49">
        <v>0</v>
      </c>
      <c r="AN195" s="49">
        <v>0</v>
      </c>
      <c r="AO195" s="294"/>
      <c r="AP195" s="330">
        <v>8</v>
      </c>
      <c r="AQ195" s="331">
        <v>0.25</v>
      </c>
      <c r="AR195" s="331">
        <v>0.4</v>
      </c>
      <c r="AS195" s="331">
        <v>0.25</v>
      </c>
      <c r="AT195" s="331">
        <v>0.65</v>
      </c>
      <c r="AU195" s="294"/>
      <c r="AV195" s="332">
        <v>19</v>
      </c>
      <c r="AW195" s="331">
        <v>0.316</v>
      </c>
      <c r="AX195" s="331">
        <v>0.40899999999999997</v>
      </c>
      <c r="AY195" s="331">
        <v>0.42099999999999999</v>
      </c>
      <c r="AZ195" s="331">
        <v>0.83</v>
      </c>
    </row>
    <row r="196" spans="1:52" ht="15.75" thickBot="1">
      <c r="A196" s="50" t="s">
        <v>2231</v>
      </c>
      <c r="B196" s="50" t="s">
        <v>2232</v>
      </c>
      <c r="C196" s="49">
        <v>24</v>
      </c>
      <c r="D196" s="49" t="s">
        <v>44</v>
      </c>
      <c r="E196" s="49" t="s">
        <v>34</v>
      </c>
      <c r="F196" s="49" t="s">
        <v>35</v>
      </c>
      <c r="G196" s="49">
        <v>12</v>
      </c>
      <c r="H196" s="49">
        <v>29</v>
      </c>
      <c r="I196" s="49">
        <v>27</v>
      </c>
      <c r="J196" s="292">
        <v>0.37</v>
      </c>
      <c r="K196" s="292">
        <v>0.41399999999999998</v>
      </c>
      <c r="L196" s="292">
        <v>0.44400000000000001</v>
      </c>
      <c r="M196" s="292">
        <v>0.85799999999999998</v>
      </c>
      <c r="N196" s="49">
        <v>2</v>
      </c>
      <c r="O196" s="49">
        <v>10</v>
      </c>
      <c r="P196" s="49">
        <v>2</v>
      </c>
      <c r="Q196" s="49">
        <v>0</v>
      </c>
      <c r="R196" s="49">
        <v>0</v>
      </c>
      <c r="S196" s="49">
        <v>1</v>
      </c>
      <c r="T196" s="49">
        <v>1</v>
      </c>
      <c r="U196" s="49">
        <v>0</v>
      </c>
      <c r="V196" s="49">
        <v>1</v>
      </c>
      <c r="W196" s="49">
        <v>10</v>
      </c>
      <c r="X196" s="49">
        <v>126</v>
      </c>
      <c r="Y196" s="49">
        <v>12</v>
      </c>
      <c r="Z196" s="49">
        <v>0</v>
      </c>
      <c r="AA196" s="49">
        <v>1</v>
      </c>
      <c r="AB196" s="49">
        <v>0</v>
      </c>
      <c r="AC196" s="49">
        <v>0</v>
      </c>
      <c r="AD196" s="49">
        <v>0</v>
      </c>
      <c r="AE196" s="293" t="s">
        <v>2199</v>
      </c>
      <c r="AF196" s="294"/>
      <c r="AG196" s="49">
        <v>0</v>
      </c>
      <c r="AH196" s="49">
        <v>0</v>
      </c>
      <c r="AI196" s="49">
        <v>0</v>
      </c>
      <c r="AJ196" s="49">
        <v>0</v>
      </c>
      <c r="AK196" s="49">
        <v>0</v>
      </c>
      <c r="AL196" s="49">
        <v>9</v>
      </c>
      <c r="AM196" s="49">
        <v>1</v>
      </c>
      <c r="AN196" s="49">
        <v>1</v>
      </c>
      <c r="AO196" s="294"/>
      <c r="AP196" s="330">
        <v>8</v>
      </c>
      <c r="AQ196" s="331">
        <v>0.25</v>
      </c>
      <c r="AR196" s="331">
        <v>0.4</v>
      </c>
      <c r="AS196" s="331">
        <v>0.375</v>
      </c>
      <c r="AT196" s="331">
        <v>0.77500000000000002</v>
      </c>
      <c r="AU196" s="294"/>
      <c r="AV196" s="332">
        <v>19</v>
      </c>
      <c r="AW196" s="331">
        <v>0.42099999999999999</v>
      </c>
      <c r="AX196" s="331">
        <v>0.42099999999999999</v>
      </c>
      <c r="AY196" s="331">
        <v>0.47399999999999998</v>
      </c>
      <c r="AZ196" s="331">
        <v>0.89500000000000002</v>
      </c>
    </row>
    <row r="197" spans="1:52" ht="15.75" thickBot="1">
      <c r="A197" s="50" t="s">
        <v>2233</v>
      </c>
      <c r="B197" s="50" t="s">
        <v>2234</v>
      </c>
      <c r="C197" s="49">
        <v>26</v>
      </c>
      <c r="D197" s="49" t="s">
        <v>116</v>
      </c>
      <c r="E197" s="49" t="s">
        <v>43</v>
      </c>
      <c r="F197" s="49" t="s">
        <v>35</v>
      </c>
      <c r="G197" s="49">
        <v>31</v>
      </c>
      <c r="H197" s="49">
        <v>32</v>
      </c>
      <c r="I197" s="49">
        <v>27</v>
      </c>
      <c r="J197" s="292">
        <v>0.222</v>
      </c>
      <c r="K197" s="292">
        <v>0.34399999999999997</v>
      </c>
      <c r="L197" s="292">
        <v>0.29599999999999999</v>
      </c>
      <c r="M197" s="292">
        <v>0.64</v>
      </c>
      <c r="N197" s="49">
        <v>2</v>
      </c>
      <c r="O197" s="49">
        <v>6</v>
      </c>
      <c r="P197" s="49">
        <v>0</v>
      </c>
      <c r="Q197" s="49">
        <v>1</v>
      </c>
      <c r="R197" s="49">
        <v>0</v>
      </c>
      <c r="S197" s="49">
        <v>2</v>
      </c>
      <c r="T197" s="49">
        <v>1</v>
      </c>
      <c r="U197" s="49">
        <v>2</v>
      </c>
      <c r="V197" s="49">
        <v>5</v>
      </c>
      <c r="W197" s="49">
        <v>10</v>
      </c>
      <c r="X197" s="49">
        <v>61</v>
      </c>
      <c r="Y197" s="49">
        <v>8</v>
      </c>
      <c r="Z197" s="49">
        <v>1</v>
      </c>
      <c r="AA197" s="49">
        <v>0</v>
      </c>
      <c r="AB197" s="49">
        <v>0</v>
      </c>
      <c r="AC197" s="49">
        <v>0</v>
      </c>
      <c r="AD197" s="49">
        <v>0</v>
      </c>
      <c r="AE197" s="293" t="s">
        <v>2118</v>
      </c>
      <c r="AF197" s="294"/>
      <c r="AG197" s="49">
        <v>0</v>
      </c>
      <c r="AH197" s="49">
        <v>0</v>
      </c>
      <c r="AI197" s="49">
        <v>0</v>
      </c>
      <c r="AJ197" s="49">
        <v>0</v>
      </c>
      <c r="AK197" s="49">
        <v>0</v>
      </c>
      <c r="AL197" s="49">
        <v>3</v>
      </c>
      <c r="AM197" s="49">
        <v>3</v>
      </c>
      <c r="AN197" s="49">
        <v>3</v>
      </c>
      <c r="AO197" s="294"/>
      <c r="AP197" s="330">
        <v>5</v>
      </c>
      <c r="AQ197" s="331">
        <v>0.4</v>
      </c>
      <c r="AR197" s="331">
        <v>0.57099999999999995</v>
      </c>
      <c r="AS197" s="331">
        <v>0.4</v>
      </c>
      <c r="AT197" s="331">
        <v>0.97099999999999997</v>
      </c>
      <c r="AU197" s="294"/>
      <c r="AV197" s="332">
        <v>22</v>
      </c>
      <c r="AW197" s="331">
        <v>0.182</v>
      </c>
      <c r="AX197" s="331">
        <v>0.28000000000000003</v>
      </c>
      <c r="AY197" s="331">
        <v>0.27300000000000002</v>
      </c>
      <c r="AZ197" s="331">
        <v>0.55300000000000005</v>
      </c>
    </row>
    <row r="198" spans="1:52" ht="15.75" thickBot="1">
      <c r="A198" s="50" t="s">
        <v>2235</v>
      </c>
      <c r="B198" s="50" t="s">
        <v>2236</v>
      </c>
      <c r="C198" s="49">
        <v>34</v>
      </c>
      <c r="D198" s="49" t="s">
        <v>62</v>
      </c>
      <c r="E198" s="49" t="s">
        <v>34</v>
      </c>
      <c r="F198" s="49" t="s">
        <v>10</v>
      </c>
      <c r="G198" s="49">
        <v>14</v>
      </c>
      <c r="H198" s="49">
        <v>28</v>
      </c>
      <c r="I198" s="49">
        <v>26</v>
      </c>
      <c r="J198" s="292">
        <v>7.6999999999999999E-2</v>
      </c>
      <c r="K198" s="292">
        <v>0.111</v>
      </c>
      <c r="L198" s="292">
        <v>7.6999999999999999E-2</v>
      </c>
      <c r="M198" s="292">
        <v>0.188</v>
      </c>
      <c r="N198" s="49">
        <v>0</v>
      </c>
      <c r="O198" s="49">
        <v>2</v>
      </c>
      <c r="P198" s="49">
        <v>0</v>
      </c>
      <c r="Q198" s="49">
        <v>0</v>
      </c>
      <c r="R198" s="49">
        <v>0</v>
      </c>
      <c r="S198" s="49">
        <v>3</v>
      </c>
      <c r="T198" s="49">
        <v>0</v>
      </c>
      <c r="U198" s="49">
        <v>0</v>
      </c>
      <c r="V198" s="49">
        <v>1</v>
      </c>
      <c r="W198" s="49">
        <v>6</v>
      </c>
      <c r="X198" s="49">
        <v>-47</v>
      </c>
      <c r="Y198" s="49">
        <v>2</v>
      </c>
      <c r="Z198" s="49">
        <v>1</v>
      </c>
      <c r="AA198" s="49">
        <v>0</v>
      </c>
      <c r="AB198" s="49">
        <v>1</v>
      </c>
      <c r="AC198" s="49">
        <v>0</v>
      </c>
      <c r="AD198" s="49">
        <v>0</v>
      </c>
      <c r="AE198" s="293" t="s">
        <v>938</v>
      </c>
      <c r="AF198" s="294"/>
      <c r="AG198" s="49">
        <v>0</v>
      </c>
      <c r="AH198" s="49">
        <v>0</v>
      </c>
      <c r="AI198" s="49">
        <v>0</v>
      </c>
      <c r="AJ198" s="49">
        <v>0</v>
      </c>
      <c r="AK198" s="49">
        <v>14</v>
      </c>
      <c r="AL198" s="49">
        <v>0</v>
      </c>
      <c r="AM198" s="49">
        <v>0</v>
      </c>
      <c r="AN198" s="49">
        <v>0</v>
      </c>
      <c r="AO198" s="294"/>
      <c r="AP198" s="330">
        <v>0</v>
      </c>
      <c r="AQ198" s="353">
        <v>0</v>
      </c>
      <c r="AR198" s="353">
        <v>0</v>
      </c>
      <c r="AS198" s="353">
        <v>0</v>
      </c>
      <c r="AT198" s="353">
        <v>0</v>
      </c>
      <c r="AU198" s="294"/>
      <c r="AV198" s="332">
        <v>26</v>
      </c>
      <c r="AW198" s="331">
        <v>7.6999999999999999E-2</v>
      </c>
      <c r="AX198" s="331">
        <v>0.111</v>
      </c>
      <c r="AY198" s="331">
        <v>7.6999999999999999E-2</v>
      </c>
      <c r="AZ198" s="331">
        <v>0.188</v>
      </c>
    </row>
    <row r="199" spans="1:52" ht="15.75" thickBot="1">
      <c r="A199" s="50" t="s">
        <v>2237</v>
      </c>
      <c r="B199" s="50" t="s">
        <v>2238</v>
      </c>
      <c r="C199" s="49">
        <v>29</v>
      </c>
      <c r="D199" s="49" t="s">
        <v>71</v>
      </c>
      <c r="E199" s="49" t="s">
        <v>43</v>
      </c>
      <c r="F199" s="49" t="s">
        <v>35</v>
      </c>
      <c r="G199" s="49">
        <v>16</v>
      </c>
      <c r="H199" s="49">
        <v>31</v>
      </c>
      <c r="I199" s="49">
        <v>26</v>
      </c>
      <c r="J199" s="292">
        <v>0.115</v>
      </c>
      <c r="K199" s="292">
        <v>0.25800000000000001</v>
      </c>
      <c r="L199" s="292">
        <v>0.26900000000000002</v>
      </c>
      <c r="M199" s="292">
        <v>0.52700000000000002</v>
      </c>
      <c r="N199" s="49">
        <v>3</v>
      </c>
      <c r="O199" s="49">
        <v>3</v>
      </c>
      <c r="P199" s="49">
        <v>1</v>
      </c>
      <c r="Q199" s="49">
        <v>0</v>
      </c>
      <c r="R199" s="49">
        <v>1</v>
      </c>
      <c r="S199" s="49">
        <v>1</v>
      </c>
      <c r="T199" s="49">
        <v>0</v>
      </c>
      <c r="U199" s="49">
        <v>0</v>
      </c>
      <c r="V199" s="49">
        <v>4</v>
      </c>
      <c r="W199" s="49">
        <v>15</v>
      </c>
      <c r="X199" s="49">
        <v>39</v>
      </c>
      <c r="Y199" s="49">
        <v>7</v>
      </c>
      <c r="Z199" s="49">
        <v>0</v>
      </c>
      <c r="AA199" s="49">
        <v>1</v>
      </c>
      <c r="AB199" s="49">
        <v>0</v>
      </c>
      <c r="AC199" s="49">
        <v>0</v>
      </c>
      <c r="AD199" s="49">
        <v>0</v>
      </c>
      <c r="AE199" s="293" t="s">
        <v>2146</v>
      </c>
      <c r="AF199" s="294"/>
      <c r="AG199" s="49">
        <v>0</v>
      </c>
      <c r="AH199" s="49">
        <v>0</v>
      </c>
      <c r="AI199" s="49">
        <v>0</v>
      </c>
      <c r="AJ199" s="49">
        <v>0</v>
      </c>
      <c r="AK199" s="49">
        <v>0</v>
      </c>
      <c r="AL199" s="49">
        <v>3</v>
      </c>
      <c r="AM199" s="49">
        <v>7</v>
      </c>
      <c r="AN199" s="49">
        <v>0</v>
      </c>
      <c r="AO199" s="294"/>
      <c r="AP199" s="330">
        <v>0</v>
      </c>
      <c r="AQ199" s="331" t="s">
        <v>2239</v>
      </c>
      <c r="AR199" s="331">
        <v>1</v>
      </c>
      <c r="AS199" s="331" t="s">
        <v>2239</v>
      </c>
      <c r="AT199" s="331">
        <v>1</v>
      </c>
      <c r="AU199" s="294"/>
      <c r="AV199" s="332">
        <v>26</v>
      </c>
      <c r="AW199" s="331">
        <v>0.115</v>
      </c>
      <c r="AX199" s="331">
        <v>0.23300000000000001</v>
      </c>
      <c r="AY199" s="331">
        <v>0.26900000000000002</v>
      </c>
      <c r="AZ199" s="331">
        <v>0.503</v>
      </c>
    </row>
    <row r="200" spans="1:52" ht="15.75" thickBot="1">
      <c r="A200" s="50" t="s">
        <v>2240</v>
      </c>
      <c r="B200" s="50" t="s">
        <v>2241</v>
      </c>
      <c r="C200" s="49">
        <v>24</v>
      </c>
      <c r="D200" s="49" t="s">
        <v>69</v>
      </c>
      <c r="E200" s="49" t="s">
        <v>43</v>
      </c>
      <c r="F200" s="49" t="s">
        <v>10</v>
      </c>
      <c r="G200" s="49">
        <v>17</v>
      </c>
      <c r="H200" s="49">
        <v>27</v>
      </c>
      <c r="I200" s="49">
        <v>25</v>
      </c>
      <c r="J200" s="292">
        <v>0.16</v>
      </c>
      <c r="K200" s="292">
        <v>0.222</v>
      </c>
      <c r="L200" s="292">
        <v>0.16</v>
      </c>
      <c r="M200" s="292">
        <v>0.38200000000000001</v>
      </c>
      <c r="N200" s="49">
        <v>2</v>
      </c>
      <c r="O200" s="49">
        <v>4</v>
      </c>
      <c r="P200" s="49">
        <v>0</v>
      </c>
      <c r="Q200" s="49">
        <v>0</v>
      </c>
      <c r="R200" s="49">
        <v>0</v>
      </c>
      <c r="S200" s="49">
        <v>0</v>
      </c>
      <c r="T200" s="49">
        <v>0</v>
      </c>
      <c r="U200" s="49">
        <v>0</v>
      </c>
      <c r="V200" s="49">
        <v>2</v>
      </c>
      <c r="W200" s="49">
        <v>5</v>
      </c>
      <c r="X200" s="49">
        <v>2</v>
      </c>
      <c r="Y200" s="49">
        <v>4</v>
      </c>
      <c r="Z200" s="49">
        <v>1</v>
      </c>
      <c r="AA200" s="49">
        <v>0</v>
      </c>
      <c r="AB200" s="49">
        <v>0</v>
      </c>
      <c r="AC200" s="49">
        <v>0</v>
      </c>
      <c r="AD200" s="49">
        <v>0</v>
      </c>
      <c r="AE200" s="293" t="s">
        <v>1385</v>
      </c>
      <c r="AF200" s="294"/>
      <c r="AG200" s="49">
        <v>0</v>
      </c>
      <c r="AH200" s="49">
        <v>0</v>
      </c>
      <c r="AI200" s="49">
        <v>0</v>
      </c>
      <c r="AJ200" s="49">
        <v>0</v>
      </c>
      <c r="AK200" s="49">
        <v>0</v>
      </c>
      <c r="AL200" s="49">
        <v>1</v>
      </c>
      <c r="AM200" s="49">
        <v>1</v>
      </c>
      <c r="AN200" s="49">
        <v>11</v>
      </c>
      <c r="AO200" s="294"/>
      <c r="AP200" s="330">
        <v>8</v>
      </c>
      <c r="AQ200" s="331">
        <v>0.25</v>
      </c>
      <c r="AR200" s="331">
        <v>0.25</v>
      </c>
      <c r="AS200" s="331">
        <v>0.25</v>
      </c>
      <c r="AT200" s="331">
        <v>0.5</v>
      </c>
      <c r="AU200" s="294"/>
      <c r="AV200" s="332">
        <v>17</v>
      </c>
      <c r="AW200" s="331">
        <v>0.11799999999999999</v>
      </c>
      <c r="AX200" s="331">
        <v>0.21099999999999999</v>
      </c>
      <c r="AY200" s="331">
        <v>0.11799999999999999</v>
      </c>
      <c r="AZ200" s="331">
        <v>0.32800000000000001</v>
      </c>
    </row>
    <row r="201" spans="1:52" ht="15.75" thickBot="1">
      <c r="A201" s="50" t="s">
        <v>2242</v>
      </c>
      <c r="B201" s="50" t="s">
        <v>2243</v>
      </c>
      <c r="C201" s="49">
        <v>31</v>
      </c>
      <c r="D201" s="49" t="s">
        <v>49</v>
      </c>
      <c r="E201" s="49" t="s">
        <v>43</v>
      </c>
      <c r="F201" s="49" t="s">
        <v>10</v>
      </c>
      <c r="G201" s="49">
        <v>14</v>
      </c>
      <c r="H201" s="49">
        <v>31</v>
      </c>
      <c r="I201" s="49">
        <v>25</v>
      </c>
      <c r="J201" s="292">
        <v>0.16</v>
      </c>
      <c r="K201" s="292">
        <v>0.3</v>
      </c>
      <c r="L201" s="292">
        <v>0.2</v>
      </c>
      <c r="M201" s="292">
        <v>0.5</v>
      </c>
      <c r="N201" s="49">
        <v>3</v>
      </c>
      <c r="O201" s="49">
        <v>4</v>
      </c>
      <c r="P201" s="49">
        <v>1</v>
      </c>
      <c r="Q201" s="49">
        <v>0</v>
      </c>
      <c r="R201" s="49">
        <v>0</v>
      </c>
      <c r="S201" s="49">
        <v>1</v>
      </c>
      <c r="T201" s="49">
        <v>0</v>
      </c>
      <c r="U201" s="49">
        <v>0</v>
      </c>
      <c r="V201" s="49">
        <v>4</v>
      </c>
      <c r="W201" s="49">
        <v>7</v>
      </c>
      <c r="X201" s="49">
        <v>30</v>
      </c>
      <c r="Y201" s="49">
        <v>5</v>
      </c>
      <c r="Z201" s="49">
        <v>1</v>
      </c>
      <c r="AA201" s="49">
        <v>1</v>
      </c>
      <c r="AB201" s="49">
        <v>1</v>
      </c>
      <c r="AC201" s="49">
        <v>0</v>
      </c>
      <c r="AD201" s="49">
        <v>0</v>
      </c>
      <c r="AE201" s="293" t="s">
        <v>2244</v>
      </c>
      <c r="AF201" s="294"/>
      <c r="AG201" s="49">
        <v>0</v>
      </c>
      <c r="AH201" s="49">
        <v>2</v>
      </c>
      <c r="AI201" s="49">
        <v>1</v>
      </c>
      <c r="AJ201" s="49">
        <v>0</v>
      </c>
      <c r="AK201" s="49">
        <v>5</v>
      </c>
      <c r="AL201" s="49">
        <v>5</v>
      </c>
      <c r="AM201" s="49">
        <v>0</v>
      </c>
      <c r="AN201" s="49">
        <v>0</v>
      </c>
      <c r="AO201" s="294"/>
      <c r="AP201" s="330">
        <v>12</v>
      </c>
      <c r="AQ201" s="331">
        <v>8.3000000000000004E-2</v>
      </c>
      <c r="AR201" s="331">
        <v>0.313</v>
      </c>
      <c r="AS201" s="331">
        <v>8.3000000000000004E-2</v>
      </c>
      <c r="AT201" s="331">
        <v>0.39600000000000002</v>
      </c>
      <c r="AU201" s="294"/>
      <c r="AV201" s="332">
        <v>13</v>
      </c>
      <c r="AW201" s="331">
        <v>0.23100000000000001</v>
      </c>
      <c r="AX201" s="331">
        <v>0.28599999999999998</v>
      </c>
      <c r="AY201" s="331">
        <v>0.308</v>
      </c>
      <c r="AZ201" s="331">
        <v>0.59299999999999997</v>
      </c>
    </row>
    <row r="202" spans="1:52" ht="15.75" thickBot="1">
      <c r="A202" s="50" t="s">
        <v>2245</v>
      </c>
      <c r="B202" s="50" t="s">
        <v>2246</v>
      </c>
      <c r="C202" s="49">
        <v>24</v>
      </c>
      <c r="D202" s="49" t="s">
        <v>40</v>
      </c>
      <c r="E202" s="49" t="s">
        <v>34</v>
      </c>
      <c r="F202" s="49" t="s">
        <v>10</v>
      </c>
      <c r="G202" s="49">
        <v>13</v>
      </c>
      <c r="H202" s="49">
        <v>27</v>
      </c>
      <c r="I202" s="49">
        <v>24</v>
      </c>
      <c r="J202" s="292">
        <v>0.25</v>
      </c>
      <c r="K202" s="292">
        <v>0.33300000000000002</v>
      </c>
      <c r="L202" s="292">
        <v>0.41699999999999998</v>
      </c>
      <c r="M202" s="292">
        <v>0.75</v>
      </c>
      <c r="N202" s="49">
        <v>2</v>
      </c>
      <c r="O202" s="49">
        <v>6</v>
      </c>
      <c r="P202" s="49">
        <v>1</v>
      </c>
      <c r="Q202" s="49">
        <v>0</v>
      </c>
      <c r="R202" s="49">
        <v>1</v>
      </c>
      <c r="S202" s="49">
        <v>5</v>
      </c>
      <c r="T202" s="49">
        <v>0</v>
      </c>
      <c r="U202" s="49">
        <v>0</v>
      </c>
      <c r="V202" s="49">
        <v>3</v>
      </c>
      <c r="W202" s="49">
        <v>4</v>
      </c>
      <c r="X202" s="49">
        <v>98</v>
      </c>
      <c r="Y202" s="49">
        <v>10</v>
      </c>
      <c r="Z202" s="49">
        <v>1</v>
      </c>
      <c r="AA202" s="49">
        <v>0</v>
      </c>
      <c r="AB202" s="49">
        <v>0</v>
      </c>
      <c r="AC202" s="49">
        <v>0</v>
      </c>
      <c r="AD202" s="49">
        <v>0</v>
      </c>
      <c r="AE202" s="293" t="s">
        <v>884</v>
      </c>
      <c r="AF202" s="294"/>
      <c r="AG202" s="49">
        <v>13</v>
      </c>
      <c r="AH202" s="49">
        <v>0</v>
      </c>
      <c r="AI202" s="49">
        <v>0</v>
      </c>
      <c r="AJ202" s="49">
        <v>0</v>
      </c>
      <c r="AK202" s="49">
        <v>0</v>
      </c>
      <c r="AL202" s="49">
        <v>0</v>
      </c>
      <c r="AM202" s="49">
        <v>0</v>
      </c>
      <c r="AN202" s="49">
        <v>0</v>
      </c>
      <c r="AO202" s="294"/>
      <c r="AP202" s="330">
        <v>2</v>
      </c>
      <c r="AQ202" s="331">
        <v>0.5</v>
      </c>
      <c r="AR202" s="331">
        <v>0.5</v>
      </c>
      <c r="AS202" s="331">
        <v>0.5</v>
      </c>
      <c r="AT202" s="331">
        <v>1</v>
      </c>
      <c r="AU202" s="294"/>
      <c r="AV202" s="332">
        <v>22</v>
      </c>
      <c r="AW202" s="331">
        <v>0.22700000000000001</v>
      </c>
      <c r="AX202" s="331">
        <v>0.32</v>
      </c>
      <c r="AY202" s="331">
        <v>0.40899999999999997</v>
      </c>
      <c r="AZ202" s="331">
        <v>0.72899999999999998</v>
      </c>
    </row>
    <row r="203" spans="1:52" ht="15.75" thickBot="1">
      <c r="A203" s="50" t="s">
        <v>2247</v>
      </c>
      <c r="B203" s="50" t="s">
        <v>2248</v>
      </c>
      <c r="C203" s="49">
        <v>26</v>
      </c>
      <c r="D203" s="49" t="s">
        <v>116</v>
      </c>
      <c r="E203" s="49" t="s">
        <v>43</v>
      </c>
      <c r="F203" s="49" t="s">
        <v>10</v>
      </c>
      <c r="G203" s="49">
        <v>12</v>
      </c>
      <c r="H203" s="49">
        <v>26</v>
      </c>
      <c r="I203" s="49">
        <v>24</v>
      </c>
      <c r="J203" s="292">
        <v>4.2000000000000003E-2</v>
      </c>
      <c r="K203" s="292">
        <v>0.115</v>
      </c>
      <c r="L203" s="292">
        <v>8.3000000000000004E-2</v>
      </c>
      <c r="M203" s="292">
        <v>0.19900000000000001</v>
      </c>
      <c r="N203" s="49">
        <v>1</v>
      </c>
      <c r="O203" s="49">
        <v>1</v>
      </c>
      <c r="P203" s="49">
        <v>1</v>
      </c>
      <c r="Q203" s="49">
        <v>0</v>
      </c>
      <c r="R203" s="49">
        <v>0</v>
      </c>
      <c r="S203" s="49">
        <v>1</v>
      </c>
      <c r="T203" s="49">
        <v>0</v>
      </c>
      <c r="U203" s="49">
        <v>0</v>
      </c>
      <c r="V203" s="49">
        <v>2</v>
      </c>
      <c r="W203" s="49">
        <v>9</v>
      </c>
      <c r="X203" s="49">
        <v>-49</v>
      </c>
      <c r="Y203" s="49">
        <v>2</v>
      </c>
      <c r="Z203" s="49">
        <v>0</v>
      </c>
      <c r="AA203" s="49">
        <v>0</v>
      </c>
      <c r="AB203" s="49">
        <v>0</v>
      </c>
      <c r="AC203" s="49">
        <v>0</v>
      </c>
      <c r="AD203" s="49">
        <v>1</v>
      </c>
      <c r="AE203" s="293" t="s">
        <v>887</v>
      </c>
      <c r="AF203" s="294"/>
      <c r="AG203" s="49">
        <v>8</v>
      </c>
      <c r="AH203" s="49">
        <v>0</v>
      </c>
      <c r="AI203" s="49">
        <v>0</v>
      </c>
      <c r="AJ203" s="49">
        <v>0</v>
      </c>
      <c r="AK203" s="49">
        <v>0</v>
      </c>
      <c r="AL203" s="49">
        <v>0</v>
      </c>
      <c r="AM203" s="49">
        <v>0</v>
      </c>
      <c r="AN203" s="49">
        <v>0</v>
      </c>
      <c r="AO203" s="294"/>
      <c r="AP203" s="330">
        <v>17</v>
      </c>
      <c r="AQ203" s="331">
        <v>5.8999999999999997E-2</v>
      </c>
      <c r="AR203" s="331">
        <v>0.158</v>
      </c>
      <c r="AS203" s="331">
        <v>0.11799999999999999</v>
      </c>
      <c r="AT203" s="331">
        <v>0.27600000000000002</v>
      </c>
      <c r="AU203" s="294"/>
      <c r="AV203" s="337">
        <v>7</v>
      </c>
      <c r="AW203" s="331">
        <v>0</v>
      </c>
      <c r="AX203" s="331">
        <v>0</v>
      </c>
      <c r="AY203" s="331">
        <v>0</v>
      </c>
      <c r="AZ203" s="331">
        <v>0</v>
      </c>
    </row>
    <row r="204" spans="1:52" ht="15.75" thickBot="1">
      <c r="A204" s="50" t="s">
        <v>2249</v>
      </c>
      <c r="B204" s="50" t="s">
        <v>2250</v>
      </c>
      <c r="C204" s="49">
        <v>20</v>
      </c>
      <c r="D204" s="49" t="s">
        <v>69</v>
      </c>
      <c r="E204" s="49" t="s">
        <v>43</v>
      </c>
      <c r="F204" s="49" t="s">
        <v>10</v>
      </c>
      <c r="G204" s="49">
        <v>13</v>
      </c>
      <c r="H204" s="49">
        <v>27</v>
      </c>
      <c r="I204" s="49">
        <v>24</v>
      </c>
      <c r="J204" s="292">
        <v>0.25</v>
      </c>
      <c r="K204" s="292">
        <v>0.308</v>
      </c>
      <c r="L204" s="292">
        <v>0.45800000000000002</v>
      </c>
      <c r="M204" s="292">
        <v>0.76600000000000001</v>
      </c>
      <c r="N204" s="49">
        <v>2</v>
      </c>
      <c r="O204" s="49">
        <v>6</v>
      </c>
      <c r="P204" s="49">
        <v>1</v>
      </c>
      <c r="Q204" s="49">
        <v>2</v>
      </c>
      <c r="R204" s="49">
        <v>0</v>
      </c>
      <c r="S204" s="49">
        <v>4</v>
      </c>
      <c r="T204" s="49">
        <v>0</v>
      </c>
      <c r="U204" s="49">
        <v>1</v>
      </c>
      <c r="V204" s="49">
        <v>0</v>
      </c>
      <c r="W204" s="49">
        <v>6</v>
      </c>
      <c r="X204" s="49">
        <v>95</v>
      </c>
      <c r="Y204" s="49">
        <v>11</v>
      </c>
      <c r="Z204" s="49">
        <v>2</v>
      </c>
      <c r="AA204" s="49">
        <v>2</v>
      </c>
      <c r="AB204" s="49">
        <v>1</v>
      </c>
      <c r="AC204" s="49">
        <v>0</v>
      </c>
      <c r="AD204" s="49">
        <v>0</v>
      </c>
      <c r="AE204" s="293" t="s">
        <v>2112</v>
      </c>
      <c r="AF204" s="294"/>
      <c r="AG204" s="49">
        <v>0</v>
      </c>
      <c r="AH204" s="49">
        <v>0</v>
      </c>
      <c r="AI204" s="49">
        <v>0</v>
      </c>
      <c r="AJ204" s="49">
        <v>0</v>
      </c>
      <c r="AK204" s="49">
        <v>0</v>
      </c>
      <c r="AL204" s="49">
        <v>2</v>
      </c>
      <c r="AM204" s="49">
        <v>3</v>
      </c>
      <c r="AN204" s="49">
        <v>6</v>
      </c>
      <c r="AO204" s="294"/>
      <c r="AP204" s="330">
        <v>2</v>
      </c>
      <c r="AQ204" s="331">
        <v>0</v>
      </c>
      <c r="AR204" s="331">
        <v>0</v>
      </c>
      <c r="AS204" s="331">
        <v>0</v>
      </c>
      <c r="AT204" s="331">
        <v>0</v>
      </c>
      <c r="AU204" s="294"/>
      <c r="AV204" s="332">
        <v>22</v>
      </c>
      <c r="AW204" s="331">
        <v>0.27300000000000002</v>
      </c>
      <c r="AX204" s="331">
        <v>0.33300000000000002</v>
      </c>
      <c r="AY204" s="331">
        <v>0.5</v>
      </c>
      <c r="AZ204" s="331">
        <v>0.83299999999999996</v>
      </c>
    </row>
    <row r="205" spans="1:52" ht="15.75" thickBot="1">
      <c r="A205" s="50" t="s">
        <v>2251</v>
      </c>
      <c r="B205" s="50" t="s">
        <v>2252</v>
      </c>
      <c r="C205" s="49">
        <v>26</v>
      </c>
      <c r="D205" s="49" t="s">
        <v>119</v>
      </c>
      <c r="E205" s="49" t="s">
        <v>34</v>
      </c>
      <c r="F205" s="49" t="s">
        <v>10</v>
      </c>
      <c r="G205" s="49">
        <v>14</v>
      </c>
      <c r="H205" s="49">
        <v>31</v>
      </c>
      <c r="I205" s="49">
        <v>24</v>
      </c>
      <c r="J205" s="292">
        <v>0.16700000000000001</v>
      </c>
      <c r="K205" s="292">
        <v>0.32300000000000001</v>
      </c>
      <c r="L205" s="292">
        <v>0.45800000000000002</v>
      </c>
      <c r="M205" s="292">
        <v>0.78100000000000003</v>
      </c>
      <c r="N205" s="49">
        <v>5</v>
      </c>
      <c r="O205" s="49">
        <v>4</v>
      </c>
      <c r="P205" s="49">
        <v>1</v>
      </c>
      <c r="Q205" s="49">
        <v>0</v>
      </c>
      <c r="R205" s="49">
        <v>2</v>
      </c>
      <c r="S205" s="49">
        <v>4</v>
      </c>
      <c r="T205" s="49">
        <v>0</v>
      </c>
      <c r="U205" s="49">
        <v>0</v>
      </c>
      <c r="V205" s="49">
        <v>6</v>
      </c>
      <c r="W205" s="49">
        <v>4</v>
      </c>
      <c r="X205" s="49">
        <v>114</v>
      </c>
      <c r="Y205" s="49">
        <v>11</v>
      </c>
      <c r="Z205" s="49">
        <v>2</v>
      </c>
      <c r="AA205" s="49">
        <v>0</v>
      </c>
      <c r="AB205" s="49">
        <v>0</v>
      </c>
      <c r="AC205" s="49">
        <v>1</v>
      </c>
      <c r="AD205" s="49">
        <v>0</v>
      </c>
      <c r="AE205" s="293" t="s">
        <v>2253</v>
      </c>
      <c r="AF205" s="294"/>
      <c r="AG205" s="49">
        <v>11</v>
      </c>
      <c r="AH205" s="49">
        <v>1</v>
      </c>
      <c r="AI205" s="49">
        <v>0</v>
      </c>
      <c r="AJ205" s="49">
        <v>0</v>
      </c>
      <c r="AK205" s="49">
        <v>0</v>
      </c>
      <c r="AL205" s="49">
        <v>0</v>
      </c>
      <c r="AM205" s="49">
        <v>0</v>
      </c>
      <c r="AN205" s="49">
        <v>0</v>
      </c>
      <c r="AO205" s="294"/>
      <c r="AP205" s="330">
        <v>12</v>
      </c>
      <c r="AQ205" s="331">
        <v>0.16700000000000001</v>
      </c>
      <c r="AR205" s="331">
        <v>0.23100000000000001</v>
      </c>
      <c r="AS205" s="331">
        <v>0.5</v>
      </c>
      <c r="AT205" s="331">
        <v>0.73099999999999998</v>
      </c>
      <c r="AU205" s="294"/>
      <c r="AV205" s="332">
        <v>12</v>
      </c>
      <c r="AW205" s="331">
        <v>0.16700000000000001</v>
      </c>
      <c r="AX205" s="331">
        <v>0.38900000000000001</v>
      </c>
      <c r="AY205" s="331">
        <v>0.41699999999999998</v>
      </c>
      <c r="AZ205" s="331">
        <v>0.80600000000000005</v>
      </c>
    </row>
    <row r="206" spans="1:52" ht="15.75" thickBot="1">
      <c r="A206" s="50" t="s">
        <v>2254</v>
      </c>
      <c r="B206" s="50" t="s">
        <v>2255</v>
      </c>
      <c r="C206" s="49">
        <v>21</v>
      </c>
      <c r="D206" s="49" t="s">
        <v>70</v>
      </c>
      <c r="E206" s="49" t="s">
        <v>43</v>
      </c>
      <c r="F206" s="49" t="s">
        <v>35</v>
      </c>
      <c r="G206" s="49">
        <v>15</v>
      </c>
      <c r="H206" s="49">
        <v>25</v>
      </c>
      <c r="I206" s="49">
        <v>23</v>
      </c>
      <c r="J206" s="292">
        <v>0.17399999999999999</v>
      </c>
      <c r="K206" s="292">
        <v>0.24</v>
      </c>
      <c r="L206" s="292">
        <v>0.30399999999999999</v>
      </c>
      <c r="M206" s="292">
        <v>0.54400000000000004</v>
      </c>
      <c r="N206" s="49">
        <v>1</v>
      </c>
      <c r="O206" s="49">
        <v>4</v>
      </c>
      <c r="P206" s="49">
        <v>0</v>
      </c>
      <c r="Q206" s="49">
        <v>0</v>
      </c>
      <c r="R206" s="49">
        <v>1</v>
      </c>
      <c r="S206" s="49">
        <v>1</v>
      </c>
      <c r="T206" s="49">
        <v>0</v>
      </c>
      <c r="U206" s="49">
        <v>1</v>
      </c>
      <c r="V206" s="49">
        <v>2</v>
      </c>
      <c r="W206" s="49">
        <v>4</v>
      </c>
      <c r="X206" s="49">
        <v>43</v>
      </c>
      <c r="Y206" s="49">
        <v>7</v>
      </c>
      <c r="Z206" s="49">
        <v>1</v>
      </c>
      <c r="AA206" s="49">
        <v>0</v>
      </c>
      <c r="AB206" s="49">
        <v>0</v>
      </c>
      <c r="AC206" s="49">
        <v>0</v>
      </c>
      <c r="AD206" s="49">
        <v>0</v>
      </c>
      <c r="AE206" s="293" t="s">
        <v>2118</v>
      </c>
      <c r="AF206" s="294"/>
      <c r="AG206" s="49">
        <v>0</v>
      </c>
      <c r="AH206" s="49">
        <v>0</v>
      </c>
      <c r="AI206" s="49">
        <v>0</v>
      </c>
      <c r="AJ206" s="49">
        <v>0</v>
      </c>
      <c r="AK206" s="49">
        <v>0</v>
      </c>
      <c r="AL206" s="49">
        <v>3</v>
      </c>
      <c r="AM206" s="49">
        <v>6</v>
      </c>
      <c r="AN206" s="49">
        <v>3</v>
      </c>
      <c r="AO206" s="294"/>
      <c r="AP206" s="330">
        <v>5</v>
      </c>
      <c r="AQ206" s="331">
        <v>0.2</v>
      </c>
      <c r="AR206" s="331">
        <v>0.2</v>
      </c>
      <c r="AS206" s="331">
        <v>0.2</v>
      </c>
      <c r="AT206" s="331">
        <v>0.4</v>
      </c>
      <c r="AU206" s="294"/>
      <c r="AV206" s="332">
        <v>18</v>
      </c>
      <c r="AW206" s="331">
        <v>0.16700000000000001</v>
      </c>
      <c r="AX206" s="331">
        <v>0.25</v>
      </c>
      <c r="AY206" s="331">
        <v>0.33300000000000002</v>
      </c>
      <c r="AZ206" s="331">
        <v>0.58299999999999996</v>
      </c>
    </row>
    <row r="207" spans="1:52" ht="15.75" thickBot="1">
      <c r="A207" s="50" t="s">
        <v>2256</v>
      </c>
      <c r="B207" s="50" t="s">
        <v>2257</v>
      </c>
      <c r="C207" s="49">
        <v>32</v>
      </c>
      <c r="D207" s="49" t="s">
        <v>67</v>
      </c>
      <c r="E207" s="49" t="s">
        <v>43</v>
      </c>
      <c r="F207" s="49" t="s">
        <v>10</v>
      </c>
      <c r="G207" s="49">
        <v>10</v>
      </c>
      <c r="H207" s="49">
        <v>24</v>
      </c>
      <c r="I207" s="49">
        <v>22</v>
      </c>
      <c r="J207" s="292">
        <v>9.0999999999999998E-2</v>
      </c>
      <c r="K207" s="292">
        <v>0.16700000000000001</v>
      </c>
      <c r="L207" s="292">
        <v>9.0999999999999998E-2</v>
      </c>
      <c r="M207" s="292">
        <v>0.25800000000000001</v>
      </c>
      <c r="N207" s="49">
        <v>0</v>
      </c>
      <c r="O207" s="49">
        <v>2</v>
      </c>
      <c r="P207" s="49">
        <v>0</v>
      </c>
      <c r="Q207" s="49">
        <v>0</v>
      </c>
      <c r="R207" s="49">
        <v>0</v>
      </c>
      <c r="S207" s="49">
        <v>0</v>
      </c>
      <c r="T207" s="49">
        <v>0</v>
      </c>
      <c r="U207" s="49">
        <v>0</v>
      </c>
      <c r="V207" s="49">
        <v>2</v>
      </c>
      <c r="W207" s="49">
        <v>9</v>
      </c>
      <c r="X207" s="49">
        <v>-28</v>
      </c>
      <c r="Y207" s="49">
        <v>2</v>
      </c>
      <c r="Z207" s="49">
        <v>0</v>
      </c>
      <c r="AA207" s="49">
        <v>0</v>
      </c>
      <c r="AB207" s="49">
        <v>0</v>
      </c>
      <c r="AC207" s="49">
        <v>0</v>
      </c>
      <c r="AD207" s="49">
        <v>0</v>
      </c>
      <c r="AE207" s="293" t="s">
        <v>886</v>
      </c>
      <c r="AF207" s="294"/>
      <c r="AG207" s="49">
        <v>0</v>
      </c>
      <c r="AH207" s="49">
        <v>0</v>
      </c>
      <c r="AI207" s="49">
        <v>0</v>
      </c>
      <c r="AJ207" s="49">
        <v>0</v>
      </c>
      <c r="AK207" s="49">
        <v>0</v>
      </c>
      <c r="AL207" s="49">
        <v>0</v>
      </c>
      <c r="AM207" s="49">
        <v>10</v>
      </c>
      <c r="AN207" s="49">
        <v>0</v>
      </c>
      <c r="AO207" s="294"/>
      <c r="AP207" s="330">
        <v>11</v>
      </c>
      <c r="AQ207" s="331">
        <v>9.0999999999999998E-2</v>
      </c>
      <c r="AR207" s="331">
        <v>0.16700000000000001</v>
      </c>
      <c r="AS207" s="331">
        <v>9.0999999999999998E-2</v>
      </c>
      <c r="AT207" s="331">
        <v>0.25800000000000001</v>
      </c>
      <c r="AU207" s="294"/>
      <c r="AV207" s="332">
        <v>11</v>
      </c>
      <c r="AW207" s="331">
        <v>9.0999999999999998E-2</v>
      </c>
      <c r="AX207" s="331">
        <v>0.16700000000000001</v>
      </c>
      <c r="AY207" s="331">
        <v>9.0999999999999998E-2</v>
      </c>
      <c r="AZ207" s="331">
        <v>0.25800000000000001</v>
      </c>
    </row>
    <row r="208" spans="1:52" ht="15.75" thickBot="1">
      <c r="A208" s="50" t="s">
        <v>2258</v>
      </c>
      <c r="B208" s="50" t="s">
        <v>2259</v>
      </c>
      <c r="C208" s="49">
        <v>26</v>
      </c>
      <c r="D208" s="49" t="s">
        <v>70</v>
      </c>
      <c r="E208" s="49" t="s">
        <v>43</v>
      </c>
      <c r="F208" s="49" t="s">
        <v>10</v>
      </c>
      <c r="G208" s="49">
        <v>20</v>
      </c>
      <c r="H208" s="49">
        <v>20</v>
      </c>
      <c r="I208" s="49">
        <v>20</v>
      </c>
      <c r="J208" s="292">
        <v>0.3</v>
      </c>
      <c r="K208" s="292">
        <v>0.3</v>
      </c>
      <c r="L208" s="292">
        <v>0.35</v>
      </c>
      <c r="M208" s="292">
        <v>0.65</v>
      </c>
      <c r="N208" s="49">
        <v>1</v>
      </c>
      <c r="O208" s="49">
        <v>6</v>
      </c>
      <c r="P208" s="49">
        <v>1</v>
      </c>
      <c r="Q208" s="49">
        <v>0</v>
      </c>
      <c r="R208" s="49">
        <v>0</v>
      </c>
      <c r="S208" s="49">
        <v>2</v>
      </c>
      <c r="T208" s="49">
        <v>0</v>
      </c>
      <c r="U208" s="49">
        <v>0</v>
      </c>
      <c r="V208" s="49">
        <v>0</v>
      </c>
      <c r="W208" s="49">
        <v>3</v>
      </c>
      <c r="X208" s="49">
        <v>72</v>
      </c>
      <c r="Y208" s="49">
        <v>7</v>
      </c>
      <c r="Z208" s="49">
        <v>2</v>
      </c>
      <c r="AA208" s="49">
        <v>0</v>
      </c>
      <c r="AB208" s="49">
        <v>0</v>
      </c>
      <c r="AC208" s="49">
        <v>0</v>
      </c>
      <c r="AD208" s="49">
        <v>0</v>
      </c>
      <c r="AE208" s="293" t="s">
        <v>2260</v>
      </c>
      <c r="AF208" s="294"/>
      <c r="AG208" s="49">
        <v>3</v>
      </c>
      <c r="AH208" s="49">
        <v>1</v>
      </c>
      <c r="AI208" s="49">
        <v>0</v>
      </c>
      <c r="AJ208" s="49">
        <v>4</v>
      </c>
      <c r="AK208" s="49">
        <v>0</v>
      </c>
      <c r="AL208" s="49">
        <v>0</v>
      </c>
      <c r="AM208" s="49">
        <v>0</v>
      </c>
      <c r="AN208" s="49">
        <v>0</v>
      </c>
      <c r="AO208" s="294"/>
      <c r="AP208" s="330">
        <v>8</v>
      </c>
      <c r="AQ208" s="331">
        <v>0.25</v>
      </c>
      <c r="AR208" s="331">
        <v>0.25</v>
      </c>
      <c r="AS208" s="331">
        <v>0.25</v>
      </c>
      <c r="AT208" s="331">
        <v>0.5</v>
      </c>
      <c r="AU208" s="294"/>
      <c r="AV208" s="332">
        <v>12</v>
      </c>
      <c r="AW208" s="331">
        <v>0.33300000000000002</v>
      </c>
      <c r="AX208" s="331">
        <v>0.33300000000000002</v>
      </c>
      <c r="AY208" s="331">
        <v>0.41699999999999998</v>
      </c>
      <c r="AZ208" s="331">
        <v>0.75</v>
      </c>
    </row>
    <row r="209" spans="1:52" ht="15.75" thickBot="1">
      <c r="A209" s="50" t="s">
        <v>2261</v>
      </c>
      <c r="B209" s="50" t="s">
        <v>2262</v>
      </c>
      <c r="C209" s="49">
        <v>26</v>
      </c>
      <c r="D209" s="49" t="s">
        <v>38</v>
      </c>
      <c r="E209" s="49" t="s">
        <v>34</v>
      </c>
      <c r="F209" s="49" t="s">
        <v>35</v>
      </c>
      <c r="G209" s="49">
        <v>12</v>
      </c>
      <c r="H209" s="49">
        <v>23</v>
      </c>
      <c r="I209" s="49">
        <v>20</v>
      </c>
      <c r="J209" s="292">
        <v>0.05</v>
      </c>
      <c r="K209" s="292">
        <v>0.17399999999999999</v>
      </c>
      <c r="L209" s="292">
        <v>0.2</v>
      </c>
      <c r="M209" s="292">
        <v>0.374</v>
      </c>
      <c r="N209" s="49">
        <v>1</v>
      </c>
      <c r="O209" s="49">
        <v>1</v>
      </c>
      <c r="P209" s="49">
        <v>0</v>
      </c>
      <c r="Q209" s="49">
        <v>0</v>
      </c>
      <c r="R209" s="49">
        <v>1</v>
      </c>
      <c r="S209" s="49">
        <v>1</v>
      </c>
      <c r="T209" s="49">
        <v>1</v>
      </c>
      <c r="U209" s="49">
        <v>1</v>
      </c>
      <c r="V209" s="49">
        <v>3</v>
      </c>
      <c r="W209" s="49">
        <v>8</v>
      </c>
      <c r="X209" s="49">
        <v>2</v>
      </c>
      <c r="Y209" s="49">
        <v>4</v>
      </c>
      <c r="Z209" s="49">
        <v>1</v>
      </c>
      <c r="AA209" s="49">
        <v>0</v>
      </c>
      <c r="AB209" s="49">
        <v>0</v>
      </c>
      <c r="AC209" s="49">
        <v>0</v>
      </c>
      <c r="AD209" s="49">
        <v>0</v>
      </c>
      <c r="AE209" s="293" t="s">
        <v>2263</v>
      </c>
      <c r="AF209" s="294"/>
      <c r="AG209" s="49">
        <v>0</v>
      </c>
      <c r="AH209" s="49">
        <v>0</v>
      </c>
      <c r="AI209" s="49">
        <v>9</v>
      </c>
      <c r="AJ209" s="49">
        <v>0</v>
      </c>
      <c r="AK209" s="49">
        <v>0</v>
      </c>
      <c r="AL209" s="49">
        <v>0</v>
      </c>
      <c r="AM209" s="49">
        <v>0</v>
      </c>
      <c r="AN209" s="49">
        <v>0</v>
      </c>
      <c r="AO209" s="294"/>
      <c r="AP209" s="330">
        <v>2</v>
      </c>
      <c r="AQ209" s="338">
        <v>0</v>
      </c>
      <c r="AR209" s="338">
        <v>0.33300000000000002</v>
      </c>
      <c r="AS209" s="338">
        <v>0</v>
      </c>
      <c r="AT209" s="338">
        <v>0.33300000000000002</v>
      </c>
      <c r="AU209" s="294"/>
      <c r="AV209" s="332">
        <v>18</v>
      </c>
      <c r="AW209" s="331">
        <v>5.6000000000000001E-2</v>
      </c>
      <c r="AX209" s="331">
        <v>0.15</v>
      </c>
      <c r="AY209" s="331">
        <v>0.222</v>
      </c>
      <c r="AZ209" s="331">
        <v>0.372</v>
      </c>
    </row>
    <row r="210" spans="1:52" ht="15.75" thickBot="1">
      <c r="A210" s="50" t="s">
        <v>2264</v>
      </c>
      <c r="B210" s="50" t="s">
        <v>2265</v>
      </c>
      <c r="C210" s="49">
        <v>26</v>
      </c>
      <c r="D210" s="49" t="s">
        <v>57</v>
      </c>
      <c r="E210" s="49" t="s">
        <v>34</v>
      </c>
      <c r="F210" s="49" t="s">
        <v>35</v>
      </c>
      <c r="G210" s="49">
        <v>11</v>
      </c>
      <c r="H210" s="49">
        <v>20</v>
      </c>
      <c r="I210" s="49">
        <v>20</v>
      </c>
      <c r="J210" s="292">
        <v>0.15</v>
      </c>
      <c r="K210" s="292">
        <v>0.15</v>
      </c>
      <c r="L210" s="292">
        <v>0.3</v>
      </c>
      <c r="M210" s="292">
        <v>0.45</v>
      </c>
      <c r="N210" s="49">
        <v>3</v>
      </c>
      <c r="O210" s="49">
        <v>3</v>
      </c>
      <c r="P210" s="49">
        <v>0</v>
      </c>
      <c r="Q210" s="49">
        <v>0</v>
      </c>
      <c r="R210" s="49">
        <v>1</v>
      </c>
      <c r="S210" s="49">
        <v>1</v>
      </c>
      <c r="T210" s="49">
        <v>0</v>
      </c>
      <c r="U210" s="49">
        <v>1</v>
      </c>
      <c r="V210" s="49">
        <v>0</v>
      </c>
      <c r="W210" s="49">
        <v>4</v>
      </c>
      <c r="X210" s="49">
        <v>18</v>
      </c>
      <c r="Y210" s="49">
        <v>6</v>
      </c>
      <c r="Z210" s="49">
        <v>0</v>
      </c>
      <c r="AA210" s="49">
        <v>0</v>
      </c>
      <c r="AB210" s="49">
        <v>0</v>
      </c>
      <c r="AC210" s="49">
        <v>0</v>
      </c>
      <c r="AD210" s="49">
        <v>0</v>
      </c>
      <c r="AE210" s="293" t="s">
        <v>2266</v>
      </c>
      <c r="AF210" s="294"/>
      <c r="AG210" s="49">
        <v>0</v>
      </c>
      <c r="AH210" s="49">
        <v>0</v>
      </c>
      <c r="AI210" s="49">
        <v>0</v>
      </c>
      <c r="AJ210" s="49">
        <v>0</v>
      </c>
      <c r="AK210" s="49">
        <v>0</v>
      </c>
      <c r="AL210" s="49">
        <v>2</v>
      </c>
      <c r="AM210" s="49">
        <v>7</v>
      </c>
      <c r="AN210" s="49">
        <v>0</v>
      </c>
      <c r="AO210" s="294"/>
      <c r="AP210" s="330">
        <v>2</v>
      </c>
      <c r="AQ210" s="331">
        <v>0</v>
      </c>
      <c r="AR210" s="331">
        <v>0</v>
      </c>
      <c r="AS210" s="331">
        <v>0</v>
      </c>
      <c r="AT210" s="331">
        <v>0</v>
      </c>
      <c r="AU210" s="294"/>
      <c r="AV210" s="332">
        <v>18</v>
      </c>
      <c r="AW210" s="331">
        <v>0.16700000000000001</v>
      </c>
      <c r="AX210" s="331">
        <v>0.16700000000000001</v>
      </c>
      <c r="AY210" s="331">
        <v>0.33300000000000002</v>
      </c>
      <c r="AZ210" s="331">
        <v>0.5</v>
      </c>
    </row>
    <row r="211" spans="1:52" ht="15.75" thickBot="1">
      <c r="A211" s="50" t="s">
        <v>2267</v>
      </c>
      <c r="B211" s="50" t="s">
        <v>2268</v>
      </c>
      <c r="C211" s="49">
        <v>28</v>
      </c>
      <c r="D211" s="49" t="s">
        <v>70</v>
      </c>
      <c r="E211" s="49" t="s">
        <v>43</v>
      </c>
      <c r="F211" s="49" t="s">
        <v>10</v>
      </c>
      <c r="G211" s="49">
        <v>13</v>
      </c>
      <c r="H211" s="49">
        <v>20</v>
      </c>
      <c r="I211" s="49">
        <v>20</v>
      </c>
      <c r="J211" s="292">
        <v>0.2</v>
      </c>
      <c r="K211" s="292">
        <v>0.2</v>
      </c>
      <c r="L211" s="292">
        <v>0.3</v>
      </c>
      <c r="M211" s="292">
        <v>0.5</v>
      </c>
      <c r="N211" s="49">
        <v>3</v>
      </c>
      <c r="O211" s="49">
        <v>4</v>
      </c>
      <c r="P211" s="49">
        <v>2</v>
      </c>
      <c r="Q211" s="49">
        <v>0</v>
      </c>
      <c r="R211" s="49">
        <v>0</v>
      </c>
      <c r="S211" s="49">
        <v>1</v>
      </c>
      <c r="T211" s="49">
        <v>0</v>
      </c>
      <c r="U211" s="49">
        <v>0</v>
      </c>
      <c r="V211" s="49">
        <v>0</v>
      </c>
      <c r="W211" s="49">
        <v>7</v>
      </c>
      <c r="X211" s="49">
        <v>30</v>
      </c>
      <c r="Y211" s="49">
        <v>6</v>
      </c>
      <c r="Z211" s="49">
        <v>0</v>
      </c>
      <c r="AA211" s="49">
        <v>0</v>
      </c>
      <c r="AB211" s="49">
        <v>0</v>
      </c>
      <c r="AC211" s="49">
        <v>0</v>
      </c>
      <c r="AD211" s="49">
        <v>0</v>
      </c>
      <c r="AE211" s="293" t="s">
        <v>2269</v>
      </c>
      <c r="AF211" s="294"/>
      <c r="AG211" s="49">
        <v>0</v>
      </c>
      <c r="AH211" s="49">
        <v>6</v>
      </c>
      <c r="AI211" s="49">
        <v>0</v>
      </c>
      <c r="AJ211" s="49">
        <v>5</v>
      </c>
      <c r="AK211" s="49">
        <v>0</v>
      </c>
      <c r="AL211" s="49">
        <v>1</v>
      </c>
      <c r="AM211" s="49">
        <v>0</v>
      </c>
      <c r="AN211" s="49">
        <v>0</v>
      </c>
      <c r="AO211" s="294"/>
      <c r="AP211" s="330">
        <v>15</v>
      </c>
      <c r="AQ211" s="331">
        <v>0.2</v>
      </c>
      <c r="AR211" s="331">
        <v>0.2</v>
      </c>
      <c r="AS211" s="331">
        <v>0.33300000000000002</v>
      </c>
      <c r="AT211" s="331">
        <v>0.53300000000000003</v>
      </c>
      <c r="AU211" s="294"/>
      <c r="AV211" s="332">
        <v>5</v>
      </c>
      <c r="AW211" s="331">
        <v>0.2</v>
      </c>
      <c r="AX211" s="331">
        <v>0.2</v>
      </c>
      <c r="AY211" s="331">
        <v>0.2</v>
      </c>
      <c r="AZ211" s="331">
        <v>0.4</v>
      </c>
    </row>
    <row r="212" spans="1:52" ht="15.75" thickBot="1">
      <c r="A212" s="50" t="s">
        <v>2270</v>
      </c>
      <c r="B212" s="50" t="s">
        <v>2271</v>
      </c>
      <c r="C212" s="49">
        <v>22</v>
      </c>
      <c r="D212" s="49" t="s">
        <v>116</v>
      </c>
      <c r="E212" s="49" t="s">
        <v>43</v>
      </c>
      <c r="F212" s="49" t="s">
        <v>35</v>
      </c>
      <c r="G212" s="49">
        <v>17</v>
      </c>
      <c r="H212" s="49">
        <v>24</v>
      </c>
      <c r="I212" s="49">
        <v>19</v>
      </c>
      <c r="J212" s="292">
        <v>0.158</v>
      </c>
      <c r="K212" s="292">
        <v>0.33300000000000002</v>
      </c>
      <c r="L212" s="292">
        <v>0.21099999999999999</v>
      </c>
      <c r="M212" s="292">
        <v>0.54400000000000004</v>
      </c>
      <c r="N212" s="49">
        <v>2</v>
      </c>
      <c r="O212" s="49">
        <v>3</v>
      </c>
      <c r="P212" s="49">
        <v>1</v>
      </c>
      <c r="Q212" s="49">
        <v>0</v>
      </c>
      <c r="R212" s="49">
        <v>0</v>
      </c>
      <c r="S212" s="49">
        <v>1</v>
      </c>
      <c r="T212" s="49">
        <v>0</v>
      </c>
      <c r="U212" s="49">
        <v>0</v>
      </c>
      <c r="V212" s="49">
        <v>5</v>
      </c>
      <c r="W212" s="49">
        <v>5</v>
      </c>
      <c r="X212" s="49">
        <v>40</v>
      </c>
      <c r="Y212" s="49">
        <v>4</v>
      </c>
      <c r="Z212" s="49">
        <v>1</v>
      </c>
      <c r="AA212" s="49">
        <v>0</v>
      </c>
      <c r="AB212" s="49">
        <v>0</v>
      </c>
      <c r="AC212" s="49">
        <v>0</v>
      </c>
      <c r="AD212" s="49">
        <v>0</v>
      </c>
      <c r="AE212" s="293" t="s">
        <v>2272</v>
      </c>
      <c r="AF212" s="294"/>
      <c r="AG212" s="49">
        <v>0</v>
      </c>
      <c r="AH212" s="49">
        <v>7</v>
      </c>
      <c r="AI212" s="49">
        <v>4</v>
      </c>
      <c r="AJ212" s="49">
        <v>3</v>
      </c>
      <c r="AK212" s="49">
        <v>0</v>
      </c>
      <c r="AL212" s="49">
        <v>0</v>
      </c>
      <c r="AM212" s="49">
        <v>0</v>
      </c>
      <c r="AN212" s="49">
        <v>0</v>
      </c>
      <c r="AO212" s="294"/>
      <c r="AP212" s="330">
        <v>4</v>
      </c>
      <c r="AQ212" s="331">
        <v>0</v>
      </c>
      <c r="AR212" s="331">
        <v>0.2</v>
      </c>
      <c r="AS212" s="331">
        <v>0</v>
      </c>
      <c r="AT212" s="331">
        <v>0.2</v>
      </c>
      <c r="AU212" s="294"/>
      <c r="AV212" s="332">
        <v>15</v>
      </c>
      <c r="AW212" s="331">
        <v>0.2</v>
      </c>
      <c r="AX212" s="331">
        <v>0.36799999999999999</v>
      </c>
      <c r="AY212" s="331">
        <v>0.26700000000000002</v>
      </c>
      <c r="AZ212" s="331">
        <v>0.63500000000000001</v>
      </c>
    </row>
    <row r="213" spans="1:52" ht="15.75" thickBot="1">
      <c r="A213" s="50" t="s">
        <v>2273</v>
      </c>
      <c r="B213" s="50" t="s">
        <v>2274</v>
      </c>
      <c r="C213" s="49">
        <v>27</v>
      </c>
      <c r="D213" s="49" t="s">
        <v>137</v>
      </c>
      <c r="E213" s="49" t="s">
        <v>34</v>
      </c>
      <c r="F213" s="49" t="s">
        <v>10</v>
      </c>
      <c r="G213" s="49">
        <v>9</v>
      </c>
      <c r="H213" s="49">
        <v>20</v>
      </c>
      <c r="I213" s="49">
        <v>18</v>
      </c>
      <c r="J213" s="292">
        <v>0</v>
      </c>
      <c r="K213" s="292">
        <v>0.1</v>
      </c>
      <c r="L213" s="292">
        <v>0</v>
      </c>
      <c r="M213" s="292">
        <v>0.1</v>
      </c>
      <c r="N213" s="49">
        <v>2</v>
      </c>
      <c r="O213" s="49">
        <v>0</v>
      </c>
      <c r="P213" s="49">
        <v>0</v>
      </c>
      <c r="Q213" s="49">
        <v>0</v>
      </c>
      <c r="R213" s="49">
        <v>0</v>
      </c>
      <c r="S213" s="49">
        <v>0</v>
      </c>
      <c r="T213" s="49">
        <v>0</v>
      </c>
      <c r="U213" s="49">
        <v>0</v>
      </c>
      <c r="V213" s="49">
        <v>2</v>
      </c>
      <c r="W213" s="49">
        <v>6</v>
      </c>
      <c r="X213" s="49">
        <v>-70</v>
      </c>
      <c r="Y213" s="49">
        <v>0</v>
      </c>
      <c r="Z213" s="49">
        <v>0</v>
      </c>
      <c r="AA213" s="49">
        <v>0</v>
      </c>
      <c r="AB213" s="49">
        <v>0</v>
      </c>
      <c r="AC213" s="49">
        <v>0</v>
      </c>
      <c r="AD213" s="49">
        <v>0</v>
      </c>
      <c r="AE213" s="293" t="s">
        <v>1455</v>
      </c>
      <c r="AF213" s="294"/>
      <c r="AG213" s="49">
        <v>8</v>
      </c>
      <c r="AH213" s="49">
        <v>0</v>
      </c>
      <c r="AI213" s="49">
        <v>0</v>
      </c>
      <c r="AJ213" s="49">
        <v>0</v>
      </c>
      <c r="AK213" s="49">
        <v>0</v>
      </c>
      <c r="AL213" s="49">
        <v>0</v>
      </c>
      <c r="AM213" s="49">
        <v>0</v>
      </c>
      <c r="AN213" s="49">
        <v>0</v>
      </c>
      <c r="AO213" s="294"/>
      <c r="AP213" s="330">
        <v>6</v>
      </c>
      <c r="AQ213" s="331">
        <v>0</v>
      </c>
      <c r="AR213" s="331">
        <v>0.14299999999999999</v>
      </c>
      <c r="AS213" s="331">
        <v>0</v>
      </c>
      <c r="AT213" s="331">
        <v>0.14299999999999999</v>
      </c>
      <c r="AU213" s="294"/>
      <c r="AV213" s="332">
        <v>12</v>
      </c>
      <c r="AW213" s="331">
        <v>0</v>
      </c>
      <c r="AX213" s="331">
        <v>7.6999999999999999E-2</v>
      </c>
      <c r="AY213" s="331">
        <v>0</v>
      </c>
      <c r="AZ213" s="331">
        <v>7.6999999999999999E-2</v>
      </c>
    </row>
    <row r="214" spans="1:52" ht="15.75" thickBot="1">
      <c r="A214" s="50" t="s">
        <v>2275</v>
      </c>
      <c r="B214" s="50" t="s">
        <v>2276</v>
      </c>
      <c r="C214" s="49">
        <v>22</v>
      </c>
      <c r="D214" s="49" t="s">
        <v>62</v>
      </c>
      <c r="E214" s="49" t="s">
        <v>34</v>
      </c>
      <c r="F214" s="49" t="s">
        <v>35</v>
      </c>
      <c r="G214" s="49">
        <v>10</v>
      </c>
      <c r="H214" s="49">
        <v>22</v>
      </c>
      <c r="I214" s="49">
        <v>18</v>
      </c>
      <c r="J214" s="292">
        <v>0.33300000000000002</v>
      </c>
      <c r="K214" s="292">
        <v>0.45500000000000002</v>
      </c>
      <c r="L214" s="292">
        <v>0.77800000000000002</v>
      </c>
      <c r="M214" s="292">
        <v>1.232</v>
      </c>
      <c r="N214" s="49">
        <v>3</v>
      </c>
      <c r="O214" s="49">
        <v>6</v>
      </c>
      <c r="P214" s="49">
        <v>2</v>
      </c>
      <c r="Q214" s="49">
        <v>0</v>
      </c>
      <c r="R214" s="49">
        <v>2</v>
      </c>
      <c r="S214" s="49">
        <v>4</v>
      </c>
      <c r="T214" s="49">
        <v>0</v>
      </c>
      <c r="U214" s="49">
        <v>0</v>
      </c>
      <c r="V214" s="49">
        <v>3</v>
      </c>
      <c r="W214" s="49">
        <v>7</v>
      </c>
      <c r="X214" s="49">
        <v>224</v>
      </c>
      <c r="Y214" s="49">
        <v>14</v>
      </c>
      <c r="Z214" s="49">
        <v>0</v>
      </c>
      <c r="AA214" s="49">
        <v>1</v>
      </c>
      <c r="AB214" s="49">
        <v>0</v>
      </c>
      <c r="AC214" s="49">
        <v>0</v>
      </c>
      <c r="AD214" s="49">
        <v>0</v>
      </c>
      <c r="AE214" s="293" t="s">
        <v>884</v>
      </c>
      <c r="AF214" s="294"/>
      <c r="AG214" s="49">
        <v>10</v>
      </c>
      <c r="AH214" s="49">
        <v>0</v>
      </c>
      <c r="AI214" s="49">
        <v>0</v>
      </c>
      <c r="AJ214" s="49">
        <v>0</v>
      </c>
      <c r="AK214" s="49">
        <v>0</v>
      </c>
      <c r="AL214" s="49">
        <v>0</v>
      </c>
      <c r="AM214" s="49">
        <v>0</v>
      </c>
      <c r="AN214" s="49">
        <v>0</v>
      </c>
      <c r="AO214" s="294"/>
      <c r="AP214" s="330">
        <v>5</v>
      </c>
      <c r="AQ214" s="331">
        <v>0</v>
      </c>
      <c r="AR214" s="331">
        <v>0.16700000000000001</v>
      </c>
      <c r="AS214" s="331">
        <v>0</v>
      </c>
      <c r="AT214" s="331">
        <v>0.16700000000000001</v>
      </c>
      <c r="AU214" s="294"/>
      <c r="AV214" s="332">
        <v>13</v>
      </c>
      <c r="AW214" s="331">
        <v>0.46200000000000002</v>
      </c>
      <c r="AX214" s="331">
        <v>0.56299999999999994</v>
      </c>
      <c r="AY214" s="331">
        <v>1.077</v>
      </c>
      <c r="AZ214" s="331">
        <v>1.639</v>
      </c>
    </row>
    <row r="215" spans="1:52" ht="15.75" thickBot="1">
      <c r="A215" s="50" t="s">
        <v>2277</v>
      </c>
      <c r="B215" s="50" t="s">
        <v>2278</v>
      </c>
      <c r="C215" s="49">
        <v>30</v>
      </c>
      <c r="D215" s="49" t="s">
        <v>57</v>
      </c>
      <c r="E215" s="49" t="s">
        <v>34</v>
      </c>
      <c r="F215" s="49" t="s">
        <v>10</v>
      </c>
      <c r="G215" s="49">
        <v>11</v>
      </c>
      <c r="H215" s="49">
        <v>18</v>
      </c>
      <c r="I215" s="49">
        <v>17</v>
      </c>
      <c r="J215" s="292">
        <v>0.17599999999999999</v>
      </c>
      <c r="K215" s="292">
        <v>0.222</v>
      </c>
      <c r="L215" s="292">
        <v>0.17599999999999999</v>
      </c>
      <c r="M215" s="292">
        <v>0.39900000000000002</v>
      </c>
      <c r="N215" s="49">
        <v>2</v>
      </c>
      <c r="O215" s="49">
        <v>3</v>
      </c>
      <c r="P215" s="49">
        <v>0</v>
      </c>
      <c r="Q215" s="49">
        <v>0</v>
      </c>
      <c r="R215" s="49">
        <v>0</v>
      </c>
      <c r="S215" s="49">
        <v>0</v>
      </c>
      <c r="T215" s="49">
        <v>1</v>
      </c>
      <c r="U215" s="49">
        <v>0</v>
      </c>
      <c r="V215" s="49">
        <v>1</v>
      </c>
      <c r="W215" s="49">
        <v>2</v>
      </c>
      <c r="X215" s="49">
        <v>11</v>
      </c>
      <c r="Y215" s="49">
        <v>3</v>
      </c>
      <c r="Z215" s="49">
        <v>2</v>
      </c>
      <c r="AA215" s="49">
        <v>0</v>
      </c>
      <c r="AB215" s="49">
        <v>0</v>
      </c>
      <c r="AC215" s="49">
        <v>0</v>
      </c>
      <c r="AD215" s="49">
        <v>0</v>
      </c>
      <c r="AE215" s="293" t="s">
        <v>2279</v>
      </c>
      <c r="AF215" s="294"/>
      <c r="AG215" s="49">
        <v>0</v>
      </c>
      <c r="AH215" s="49">
        <v>0</v>
      </c>
      <c r="AI215" s="49">
        <v>5</v>
      </c>
      <c r="AJ215" s="49">
        <v>1</v>
      </c>
      <c r="AK215" s="49">
        <v>4</v>
      </c>
      <c r="AL215" s="49">
        <v>0</v>
      </c>
      <c r="AM215" s="49">
        <v>0</v>
      </c>
      <c r="AN215" s="49">
        <v>0</v>
      </c>
      <c r="AO215" s="294"/>
      <c r="AP215" s="330">
        <v>0</v>
      </c>
      <c r="AQ215" s="338" t="s">
        <v>2239</v>
      </c>
      <c r="AR215" s="338" t="s">
        <v>2239</v>
      </c>
      <c r="AS215" s="338" t="s">
        <v>2239</v>
      </c>
      <c r="AT215" s="338">
        <v>0</v>
      </c>
      <c r="AU215" s="294"/>
      <c r="AV215" s="332">
        <v>17</v>
      </c>
      <c r="AW215" s="331">
        <v>0.17599999999999999</v>
      </c>
      <c r="AX215" s="331">
        <v>0.222</v>
      </c>
      <c r="AY215" s="331">
        <v>0.17599999999999999</v>
      </c>
      <c r="AZ215" s="331">
        <v>0.39900000000000002</v>
      </c>
    </row>
    <row r="216" spans="1:52" ht="15.75" thickBot="1">
      <c r="A216" s="50" t="s">
        <v>2280</v>
      </c>
      <c r="B216" s="50" t="s">
        <v>2281</v>
      </c>
      <c r="C216" s="49">
        <v>28</v>
      </c>
      <c r="D216" s="49" t="s">
        <v>58</v>
      </c>
      <c r="E216" s="49" t="s">
        <v>43</v>
      </c>
      <c r="F216" s="49" t="s">
        <v>10</v>
      </c>
      <c r="G216" s="49">
        <v>6</v>
      </c>
      <c r="H216" s="49">
        <v>17</v>
      </c>
      <c r="I216" s="49">
        <v>17</v>
      </c>
      <c r="J216" s="292">
        <v>0.23499999999999999</v>
      </c>
      <c r="K216" s="292">
        <v>0.23499999999999999</v>
      </c>
      <c r="L216" s="292">
        <v>0.35299999999999998</v>
      </c>
      <c r="M216" s="292">
        <v>0.58799999999999997</v>
      </c>
      <c r="N216" s="49">
        <v>2</v>
      </c>
      <c r="O216" s="49">
        <v>4</v>
      </c>
      <c r="P216" s="49">
        <v>2</v>
      </c>
      <c r="Q216" s="49">
        <v>0</v>
      </c>
      <c r="R216" s="49">
        <v>0</v>
      </c>
      <c r="S216" s="49">
        <v>2</v>
      </c>
      <c r="T216" s="49">
        <v>0</v>
      </c>
      <c r="U216" s="49">
        <v>0</v>
      </c>
      <c r="V216" s="49">
        <v>0</v>
      </c>
      <c r="W216" s="49">
        <v>4</v>
      </c>
      <c r="X216" s="49">
        <v>53</v>
      </c>
      <c r="Y216" s="49">
        <v>6</v>
      </c>
      <c r="Z216" s="49">
        <v>1</v>
      </c>
      <c r="AA216" s="49">
        <v>0</v>
      </c>
      <c r="AB216" s="49">
        <v>0</v>
      </c>
      <c r="AC216" s="49">
        <v>0</v>
      </c>
      <c r="AD216" s="49">
        <v>0</v>
      </c>
      <c r="AE216" s="293" t="s">
        <v>887</v>
      </c>
      <c r="AF216" s="294"/>
      <c r="AG216" s="49">
        <v>6</v>
      </c>
      <c r="AH216" s="49">
        <v>0</v>
      </c>
      <c r="AI216" s="49">
        <v>0</v>
      </c>
      <c r="AJ216" s="49">
        <v>0</v>
      </c>
      <c r="AK216" s="49">
        <v>0</v>
      </c>
      <c r="AL216" s="49">
        <v>0</v>
      </c>
      <c r="AM216" s="49">
        <v>0</v>
      </c>
      <c r="AN216" s="49">
        <v>0</v>
      </c>
      <c r="AO216" s="294"/>
      <c r="AP216" s="330">
        <v>3</v>
      </c>
      <c r="AQ216" s="331">
        <v>0</v>
      </c>
      <c r="AR216" s="331">
        <v>0</v>
      </c>
      <c r="AS216" s="331">
        <v>0</v>
      </c>
      <c r="AT216" s="331">
        <v>0</v>
      </c>
      <c r="AU216" s="294"/>
      <c r="AV216" s="332">
        <v>14</v>
      </c>
      <c r="AW216" s="331">
        <v>0.28599999999999998</v>
      </c>
      <c r="AX216" s="331">
        <v>0.28599999999999998</v>
      </c>
      <c r="AY216" s="331">
        <v>0.42899999999999999</v>
      </c>
      <c r="AZ216" s="331">
        <v>0.71399999999999997</v>
      </c>
    </row>
    <row r="217" spans="1:52" ht="15.75" thickBot="1">
      <c r="A217" s="50" t="s">
        <v>2282</v>
      </c>
      <c r="B217" s="50" t="s">
        <v>2283</v>
      </c>
      <c r="C217" s="49">
        <v>25</v>
      </c>
      <c r="D217" s="49" t="s">
        <v>33</v>
      </c>
      <c r="E217" s="49" t="s">
        <v>34</v>
      </c>
      <c r="F217" s="49" t="s">
        <v>37</v>
      </c>
      <c r="G217" s="49">
        <v>11</v>
      </c>
      <c r="H217" s="49">
        <v>18</v>
      </c>
      <c r="I217" s="49">
        <v>17</v>
      </c>
      <c r="J217" s="292">
        <v>5.8999999999999997E-2</v>
      </c>
      <c r="K217" s="292">
        <v>0.111</v>
      </c>
      <c r="L217" s="292">
        <v>5.8999999999999997E-2</v>
      </c>
      <c r="M217" s="292">
        <v>0.17</v>
      </c>
      <c r="N217" s="49">
        <v>1</v>
      </c>
      <c r="O217" s="49">
        <v>1</v>
      </c>
      <c r="P217" s="49">
        <v>0</v>
      </c>
      <c r="Q217" s="49">
        <v>0</v>
      </c>
      <c r="R217" s="49">
        <v>0</v>
      </c>
      <c r="S217" s="49">
        <v>0</v>
      </c>
      <c r="T217" s="49">
        <v>0</v>
      </c>
      <c r="U217" s="49">
        <v>0</v>
      </c>
      <c r="V217" s="49">
        <v>1</v>
      </c>
      <c r="W217" s="49">
        <v>10</v>
      </c>
      <c r="X217" s="49">
        <v>-52</v>
      </c>
      <c r="Y217" s="49">
        <v>1</v>
      </c>
      <c r="Z217" s="49">
        <v>0</v>
      </c>
      <c r="AA217" s="49">
        <v>0</v>
      </c>
      <c r="AB217" s="49">
        <v>0</v>
      </c>
      <c r="AC217" s="49">
        <v>0</v>
      </c>
      <c r="AD217" s="49">
        <v>0</v>
      </c>
      <c r="AE217" s="293" t="s">
        <v>2284</v>
      </c>
      <c r="AF217" s="294"/>
      <c r="AG217" s="49">
        <v>0</v>
      </c>
      <c r="AH217" s="49">
        <v>0</v>
      </c>
      <c r="AI217" s="49">
        <v>8</v>
      </c>
      <c r="AJ217" s="49">
        <v>0</v>
      </c>
      <c r="AK217" s="49">
        <v>0</v>
      </c>
      <c r="AL217" s="49">
        <v>0</v>
      </c>
      <c r="AM217" s="49">
        <v>0</v>
      </c>
      <c r="AN217" s="49">
        <v>1</v>
      </c>
      <c r="AO217" s="294"/>
      <c r="AP217" s="330">
        <v>5</v>
      </c>
      <c r="AQ217" s="331">
        <v>0</v>
      </c>
      <c r="AR217" s="331">
        <v>0.16700000000000001</v>
      </c>
      <c r="AS217" s="331">
        <v>0</v>
      </c>
      <c r="AT217" s="331">
        <v>0.16700000000000001</v>
      </c>
      <c r="AU217" s="294"/>
      <c r="AV217" s="332">
        <v>12</v>
      </c>
      <c r="AW217" s="331">
        <v>8.3000000000000004E-2</v>
      </c>
      <c r="AX217" s="331">
        <v>8.3000000000000004E-2</v>
      </c>
      <c r="AY217" s="331">
        <v>8.3000000000000004E-2</v>
      </c>
      <c r="AZ217" s="331">
        <v>0.16700000000000001</v>
      </c>
    </row>
    <row r="218" spans="1:52" ht="15.75" thickBot="1">
      <c r="A218" s="50" t="s">
        <v>2285</v>
      </c>
      <c r="B218" s="50" t="s">
        <v>2286</v>
      </c>
      <c r="C218" s="49">
        <v>25</v>
      </c>
      <c r="D218" s="49" t="s">
        <v>57</v>
      </c>
      <c r="E218" s="49" t="s">
        <v>34</v>
      </c>
      <c r="F218" s="49" t="s">
        <v>10</v>
      </c>
      <c r="G218" s="49">
        <v>10</v>
      </c>
      <c r="H218" s="49">
        <v>19</v>
      </c>
      <c r="I218" s="49">
        <v>16</v>
      </c>
      <c r="J218" s="292">
        <v>0.188</v>
      </c>
      <c r="K218" s="292">
        <v>0.26300000000000001</v>
      </c>
      <c r="L218" s="292">
        <v>0.25</v>
      </c>
      <c r="M218" s="292">
        <v>0.51300000000000001</v>
      </c>
      <c r="N218" s="49">
        <v>2</v>
      </c>
      <c r="O218" s="49">
        <v>3</v>
      </c>
      <c r="P218" s="49">
        <v>1</v>
      </c>
      <c r="Q218" s="49">
        <v>0</v>
      </c>
      <c r="R218" s="49">
        <v>0</v>
      </c>
      <c r="S218" s="49">
        <v>1</v>
      </c>
      <c r="T218" s="49">
        <v>0</v>
      </c>
      <c r="U218" s="49">
        <v>0</v>
      </c>
      <c r="V218" s="49">
        <v>1</v>
      </c>
      <c r="W218" s="49">
        <v>8</v>
      </c>
      <c r="X218" s="49">
        <v>41</v>
      </c>
      <c r="Y218" s="49">
        <v>4</v>
      </c>
      <c r="Z218" s="49">
        <v>0</v>
      </c>
      <c r="AA218" s="49">
        <v>1</v>
      </c>
      <c r="AB218" s="49">
        <v>0</v>
      </c>
      <c r="AC218" s="49">
        <v>1</v>
      </c>
      <c r="AD218" s="49">
        <v>0</v>
      </c>
      <c r="AE218" s="293" t="s">
        <v>2287</v>
      </c>
      <c r="AF218" s="294"/>
      <c r="AG218" s="49">
        <v>0</v>
      </c>
      <c r="AH218" s="49">
        <v>0</v>
      </c>
      <c r="AI218" s="49">
        <v>3</v>
      </c>
      <c r="AJ218" s="49">
        <v>0</v>
      </c>
      <c r="AK218" s="49">
        <v>6</v>
      </c>
      <c r="AL218" s="49">
        <v>0</v>
      </c>
      <c r="AM218" s="49">
        <v>0</v>
      </c>
      <c r="AN218" s="49">
        <v>0</v>
      </c>
      <c r="AO218" s="294"/>
      <c r="AP218" s="330">
        <v>7</v>
      </c>
      <c r="AQ218" s="331">
        <v>0.28599999999999998</v>
      </c>
      <c r="AR218" s="331">
        <v>0.33300000000000002</v>
      </c>
      <c r="AS218" s="331">
        <v>0.28599999999999998</v>
      </c>
      <c r="AT218" s="331">
        <v>0.61899999999999999</v>
      </c>
      <c r="AU218" s="294"/>
      <c r="AV218" s="332">
        <v>9</v>
      </c>
      <c r="AW218" s="331">
        <v>0.111</v>
      </c>
      <c r="AX218" s="331">
        <v>0.2</v>
      </c>
      <c r="AY218" s="331">
        <v>0.222</v>
      </c>
      <c r="AZ218" s="331">
        <v>0.42199999999999999</v>
      </c>
    </row>
    <row r="219" spans="1:52" ht="15.75" thickBot="1">
      <c r="A219" s="50" t="s">
        <v>2288</v>
      </c>
      <c r="B219" s="50" t="s">
        <v>2289</v>
      </c>
      <c r="C219" s="49">
        <v>25</v>
      </c>
      <c r="D219" s="49" t="s">
        <v>137</v>
      </c>
      <c r="E219" s="49" t="s">
        <v>34</v>
      </c>
      <c r="F219" s="49" t="s">
        <v>35</v>
      </c>
      <c r="G219" s="49">
        <v>5</v>
      </c>
      <c r="H219" s="49">
        <v>17</v>
      </c>
      <c r="I219" s="49">
        <v>16</v>
      </c>
      <c r="J219" s="292">
        <v>0.25</v>
      </c>
      <c r="K219" s="292">
        <v>0.29399999999999998</v>
      </c>
      <c r="L219" s="292">
        <v>0.25</v>
      </c>
      <c r="M219" s="292">
        <v>0.54400000000000004</v>
      </c>
      <c r="N219" s="49">
        <v>3</v>
      </c>
      <c r="O219" s="49">
        <v>4</v>
      </c>
      <c r="P219" s="49">
        <v>0</v>
      </c>
      <c r="Q219" s="49">
        <v>0</v>
      </c>
      <c r="R219" s="49">
        <v>0</v>
      </c>
      <c r="S219" s="49">
        <v>1</v>
      </c>
      <c r="T219" s="49">
        <v>2</v>
      </c>
      <c r="U219" s="49">
        <v>0</v>
      </c>
      <c r="V219" s="49">
        <v>1</v>
      </c>
      <c r="W219" s="49">
        <v>2</v>
      </c>
      <c r="X219" s="49">
        <v>46</v>
      </c>
      <c r="Y219" s="49">
        <v>4</v>
      </c>
      <c r="Z219" s="49">
        <v>0</v>
      </c>
      <c r="AA219" s="49">
        <v>0</v>
      </c>
      <c r="AB219" s="49">
        <v>0</v>
      </c>
      <c r="AC219" s="49">
        <v>0</v>
      </c>
      <c r="AD219" s="49">
        <v>0</v>
      </c>
      <c r="AE219" s="293" t="s">
        <v>1418</v>
      </c>
      <c r="AF219" s="294"/>
      <c r="AG219" s="49">
        <v>0</v>
      </c>
      <c r="AH219" s="49">
        <v>0</v>
      </c>
      <c r="AI219" s="49">
        <v>0</v>
      </c>
      <c r="AJ219" s="49">
        <v>0</v>
      </c>
      <c r="AK219" s="49">
        <v>0</v>
      </c>
      <c r="AL219" s="49">
        <v>0</v>
      </c>
      <c r="AM219" s="49">
        <v>5</v>
      </c>
      <c r="AN219" s="49">
        <v>1</v>
      </c>
      <c r="AO219" s="294"/>
      <c r="AP219" s="330">
        <v>5</v>
      </c>
      <c r="AQ219" s="331">
        <v>0.2</v>
      </c>
      <c r="AR219" s="331">
        <v>0.2</v>
      </c>
      <c r="AS219" s="331">
        <v>0.2</v>
      </c>
      <c r="AT219" s="331">
        <v>0.4</v>
      </c>
      <c r="AU219" s="294"/>
      <c r="AV219" s="332">
        <v>11</v>
      </c>
      <c r="AW219" s="331">
        <v>0.27300000000000002</v>
      </c>
      <c r="AX219" s="331">
        <v>0.33300000000000002</v>
      </c>
      <c r="AY219" s="331">
        <v>0.27300000000000002</v>
      </c>
      <c r="AZ219" s="331">
        <v>0.60599999999999998</v>
      </c>
    </row>
    <row r="220" spans="1:52" ht="15.75" thickBot="1">
      <c r="A220" s="50" t="s">
        <v>2290</v>
      </c>
      <c r="B220" s="50" t="s">
        <v>2291</v>
      </c>
      <c r="C220" s="49">
        <v>26</v>
      </c>
      <c r="D220" s="49" t="s">
        <v>137</v>
      </c>
      <c r="E220" s="49" t="s">
        <v>34</v>
      </c>
      <c r="F220" s="49" t="s">
        <v>35</v>
      </c>
      <c r="G220" s="49">
        <v>6</v>
      </c>
      <c r="H220" s="49">
        <v>18</v>
      </c>
      <c r="I220" s="49">
        <v>15</v>
      </c>
      <c r="J220" s="292">
        <v>0.26700000000000002</v>
      </c>
      <c r="K220" s="292">
        <v>0.33300000000000002</v>
      </c>
      <c r="L220" s="292">
        <v>0.73299999999999998</v>
      </c>
      <c r="M220" s="292">
        <v>1.0669999999999999</v>
      </c>
      <c r="N220" s="49">
        <v>2</v>
      </c>
      <c r="O220" s="49">
        <v>4</v>
      </c>
      <c r="P220" s="49">
        <v>1</v>
      </c>
      <c r="Q220" s="49">
        <v>0</v>
      </c>
      <c r="R220" s="49">
        <v>2</v>
      </c>
      <c r="S220" s="49">
        <v>5</v>
      </c>
      <c r="T220" s="49">
        <v>0</v>
      </c>
      <c r="U220" s="49">
        <v>0</v>
      </c>
      <c r="V220" s="49">
        <v>2</v>
      </c>
      <c r="W220" s="49">
        <v>5</v>
      </c>
      <c r="X220" s="49">
        <v>169</v>
      </c>
      <c r="Y220" s="49">
        <v>11</v>
      </c>
      <c r="Z220" s="49">
        <v>1</v>
      </c>
      <c r="AA220" s="49">
        <v>0</v>
      </c>
      <c r="AB220" s="49">
        <v>0</v>
      </c>
      <c r="AC220" s="49">
        <v>1</v>
      </c>
      <c r="AD220" s="49">
        <v>0</v>
      </c>
      <c r="AE220" s="293" t="s">
        <v>2292</v>
      </c>
      <c r="AF220" s="294"/>
      <c r="AG220" s="49">
        <v>0</v>
      </c>
      <c r="AH220" s="49">
        <v>6</v>
      </c>
      <c r="AI220" s="49">
        <v>0</v>
      </c>
      <c r="AJ220" s="49">
        <v>0</v>
      </c>
      <c r="AK220" s="49">
        <v>0</v>
      </c>
      <c r="AL220" s="49">
        <v>0</v>
      </c>
      <c r="AM220" s="49">
        <v>0</v>
      </c>
      <c r="AN220" s="49">
        <v>0</v>
      </c>
      <c r="AO220" s="294"/>
      <c r="AP220" s="330">
        <v>2</v>
      </c>
      <c r="AQ220" s="331">
        <v>0</v>
      </c>
      <c r="AR220" s="331">
        <v>0</v>
      </c>
      <c r="AS220" s="331">
        <v>0</v>
      </c>
      <c r="AT220" s="331">
        <v>0</v>
      </c>
      <c r="AU220" s="294"/>
      <c r="AV220" s="332">
        <v>13</v>
      </c>
      <c r="AW220" s="331">
        <v>0.308</v>
      </c>
      <c r="AX220" s="331">
        <v>0.375</v>
      </c>
      <c r="AY220" s="331">
        <v>0.84599999999999997</v>
      </c>
      <c r="AZ220" s="331">
        <v>1.2210000000000001</v>
      </c>
    </row>
    <row r="221" spans="1:52" ht="15.75" thickBot="1">
      <c r="A221" s="50" t="s">
        <v>2293</v>
      </c>
      <c r="B221" s="50" t="s">
        <v>2294</v>
      </c>
      <c r="C221" s="49">
        <v>23</v>
      </c>
      <c r="D221" s="49" t="s">
        <v>36</v>
      </c>
      <c r="E221" s="49" t="s">
        <v>34</v>
      </c>
      <c r="F221" s="49" t="s">
        <v>10</v>
      </c>
      <c r="G221" s="49">
        <v>8</v>
      </c>
      <c r="H221" s="49">
        <v>16</v>
      </c>
      <c r="I221" s="49">
        <v>15</v>
      </c>
      <c r="J221" s="292">
        <v>0.2</v>
      </c>
      <c r="K221" s="292">
        <v>0.25</v>
      </c>
      <c r="L221" s="292">
        <v>0.4</v>
      </c>
      <c r="M221" s="292">
        <v>0.65</v>
      </c>
      <c r="N221" s="49">
        <v>1</v>
      </c>
      <c r="O221" s="49">
        <v>3</v>
      </c>
      <c r="P221" s="49">
        <v>0</v>
      </c>
      <c r="Q221" s="49">
        <v>0</v>
      </c>
      <c r="R221" s="49">
        <v>1</v>
      </c>
      <c r="S221" s="49">
        <v>3</v>
      </c>
      <c r="T221" s="49">
        <v>0</v>
      </c>
      <c r="U221" s="49">
        <v>0</v>
      </c>
      <c r="V221" s="49">
        <v>1</v>
      </c>
      <c r="W221" s="49">
        <v>8</v>
      </c>
      <c r="X221" s="49">
        <v>73</v>
      </c>
      <c r="Y221" s="49">
        <v>6</v>
      </c>
      <c r="Z221" s="49">
        <v>0</v>
      </c>
      <c r="AA221" s="49">
        <v>0</v>
      </c>
      <c r="AB221" s="49">
        <v>0</v>
      </c>
      <c r="AC221" s="49">
        <v>0</v>
      </c>
      <c r="AD221" s="49">
        <v>0</v>
      </c>
      <c r="AE221" s="293" t="s">
        <v>2295</v>
      </c>
      <c r="AF221" s="294"/>
      <c r="AG221" s="49">
        <v>0</v>
      </c>
      <c r="AH221" s="49">
        <v>0</v>
      </c>
      <c r="AI221" s="49">
        <v>0</v>
      </c>
      <c r="AJ221" s="49">
        <v>1</v>
      </c>
      <c r="AK221" s="49">
        <v>0</v>
      </c>
      <c r="AL221" s="49">
        <v>3</v>
      </c>
      <c r="AM221" s="49">
        <v>0</v>
      </c>
      <c r="AN221" s="49">
        <v>0</v>
      </c>
      <c r="AO221" s="294"/>
      <c r="AP221" s="330">
        <v>11</v>
      </c>
      <c r="AQ221" s="331">
        <v>0.182</v>
      </c>
      <c r="AR221" s="331">
        <v>0.182</v>
      </c>
      <c r="AS221" s="331">
        <v>0.45500000000000002</v>
      </c>
      <c r="AT221" s="331">
        <v>0.63600000000000001</v>
      </c>
      <c r="AU221" s="294"/>
      <c r="AV221" s="332">
        <v>4</v>
      </c>
      <c r="AW221" s="331">
        <v>0.25</v>
      </c>
      <c r="AX221" s="331">
        <v>0.4</v>
      </c>
      <c r="AY221" s="331">
        <v>0.25</v>
      </c>
      <c r="AZ221" s="331">
        <v>0.65</v>
      </c>
    </row>
    <row r="222" spans="1:52" ht="15.75" thickBot="1">
      <c r="A222" s="50" t="s">
        <v>2296</v>
      </c>
      <c r="B222" s="50" t="s">
        <v>2297</v>
      </c>
      <c r="C222" s="49">
        <v>32</v>
      </c>
      <c r="D222" s="49" t="s">
        <v>51</v>
      </c>
      <c r="E222" s="49" t="s">
        <v>43</v>
      </c>
      <c r="F222" s="49" t="s">
        <v>10</v>
      </c>
      <c r="G222" s="49">
        <v>12</v>
      </c>
      <c r="H222" s="49">
        <v>15</v>
      </c>
      <c r="I222" s="49">
        <v>14</v>
      </c>
      <c r="J222" s="292">
        <v>0.28599999999999998</v>
      </c>
      <c r="K222" s="292">
        <v>0.33300000000000002</v>
      </c>
      <c r="L222" s="292">
        <v>0.42899999999999999</v>
      </c>
      <c r="M222" s="292">
        <v>0.76200000000000001</v>
      </c>
      <c r="N222" s="49">
        <v>3</v>
      </c>
      <c r="O222" s="49">
        <v>4</v>
      </c>
      <c r="P222" s="49">
        <v>0</v>
      </c>
      <c r="Q222" s="49">
        <v>1</v>
      </c>
      <c r="R222" s="49">
        <v>0</v>
      </c>
      <c r="S222" s="49">
        <v>0</v>
      </c>
      <c r="T222" s="49">
        <v>0</v>
      </c>
      <c r="U222" s="49">
        <v>0</v>
      </c>
      <c r="V222" s="49">
        <v>1</v>
      </c>
      <c r="W222" s="49">
        <v>6</v>
      </c>
      <c r="X222" s="49">
        <v>100</v>
      </c>
      <c r="Y222" s="49">
        <v>6</v>
      </c>
      <c r="Z222" s="49">
        <v>0</v>
      </c>
      <c r="AA222" s="49">
        <v>0</v>
      </c>
      <c r="AB222" s="49">
        <v>0</v>
      </c>
      <c r="AC222" s="49">
        <v>0</v>
      </c>
      <c r="AD222" s="49">
        <v>0</v>
      </c>
      <c r="AE222" s="293" t="s">
        <v>2298</v>
      </c>
      <c r="AF222" s="294"/>
      <c r="AG222" s="49">
        <v>0</v>
      </c>
      <c r="AH222" s="49">
        <v>0</v>
      </c>
      <c r="AI222" s="49">
        <v>0</v>
      </c>
      <c r="AJ222" s="49">
        <v>0</v>
      </c>
      <c r="AK222" s="49">
        <v>0</v>
      </c>
      <c r="AL222" s="49">
        <v>0</v>
      </c>
      <c r="AM222" s="49">
        <v>0</v>
      </c>
      <c r="AN222" s="49">
        <v>1</v>
      </c>
      <c r="AO222" s="294"/>
      <c r="AP222" s="330">
        <v>6</v>
      </c>
      <c r="AQ222" s="331">
        <v>0.33300000000000002</v>
      </c>
      <c r="AR222" s="331">
        <v>0.33300000000000002</v>
      </c>
      <c r="AS222" s="331">
        <v>0.66700000000000004</v>
      </c>
      <c r="AT222" s="331">
        <v>1</v>
      </c>
      <c r="AU222" s="294"/>
      <c r="AV222" s="332">
        <v>8</v>
      </c>
      <c r="AW222" s="331">
        <v>0.25</v>
      </c>
      <c r="AX222" s="331">
        <v>0.33300000000000002</v>
      </c>
      <c r="AY222" s="331">
        <v>0.25</v>
      </c>
      <c r="AZ222" s="331">
        <v>0.58299999999999996</v>
      </c>
    </row>
    <row r="223" spans="1:52" ht="15.75" thickBot="1">
      <c r="A223" s="50" t="s">
        <v>2299</v>
      </c>
      <c r="B223" s="50" t="s">
        <v>2300</v>
      </c>
      <c r="C223" s="49">
        <v>27</v>
      </c>
      <c r="D223" s="49" t="s">
        <v>78</v>
      </c>
      <c r="E223" s="49" t="s">
        <v>43</v>
      </c>
      <c r="F223" s="49" t="s">
        <v>10</v>
      </c>
      <c r="G223" s="49">
        <v>5</v>
      </c>
      <c r="H223" s="49">
        <v>16</v>
      </c>
      <c r="I223" s="49">
        <v>14</v>
      </c>
      <c r="J223" s="292">
        <v>0.35699999999999998</v>
      </c>
      <c r="K223" s="292">
        <v>0.438</v>
      </c>
      <c r="L223" s="292">
        <v>0.5</v>
      </c>
      <c r="M223" s="292">
        <v>0.93799999999999994</v>
      </c>
      <c r="N223" s="49">
        <v>3</v>
      </c>
      <c r="O223" s="49">
        <v>5</v>
      </c>
      <c r="P223" s="49">
        <v>2</v>
      </c>
      <c r="Q223" s="49">
        <v>0</v>
      </c>
      <c r="R223" s="49">
        <v>0</v>
      </c>
      <c r="S223" s="49">
        <v>3</v>
      </c>
      <c r="T223" s="49">
        <v>0</v>
      </c>
      <c r="U223" s="49">
        <v>0</v>
      </c>
      <c r="V223" s="49">
        <v>2</v>
      </c>
      <c r="W223" s="49">
        <v>2</v>
      </c>
      <c r="X223" s="49">
        <v>147</v>
      </c>
      <c r="Y223" s="49">
        <v>7</v>
      </c>
      <c r="Z223" s="49">
        <v>0</v>
      </c>
      <c r="AA223" s="49">
        <v>0</v>
      </c>
      <c r="AB223" s="49">
        <v>0</v>
      </c>
      <c r="AC223" s="49">
        <v>0</v>
      </c>
      <c r="AD223" s="49">
        <v>1</v>
      </c>
      <c r="AE223" s="293" t="s">
        <v>887</v>
      </c>
      <c r="AF223" s="294"/>
      <c r="AG223" s="49">
        <v>5</v>
      </c>
      <c r="AH223" s="49">
        <v>0</v>
      </c>
      <c r="AI223" s="49">
        <v>0</v>
      </c>
      <c r="AJ223" s="49">
        <v>0</v>
      </c>
      <c r="AK223" s="49">
        <v>0</v>
      </c>
      <c r="AL223" s="49">
        <v>0</v>
      </c>
      <c r="AM223" s="49">
        <v>0</v>
      </c>
      <c r="AN223" s="49">
        <v>0</v>
      </c>
      <c r="AO223" s="294"/>
      <c r="AP223" s="330">
        <v>5</v>
      </c>
      <c r="AQ223" s="331">
        <v>0.4</v>
      </c>
      <c r="AR223" s="331">
        <v>0.4</v>
      </c>
      <c r="AS223" s="331">
        <v>0.4</v>
      </c>
      <c r="AT223" s="331">
        <v>0.8</v>
      </c>
      <c r="AU223" s="294"/>
      <c r="AV223" s="332">
        <v>9</v>
      </c>
      <c r="AW223" s="331">
        <v>0.33300000000000002</v>
      </c>
      <c r="AX223" s="331">
        <v>0.45500000000000002</v>
      </c>
      <c r="AY223" s="331">
        <v>0.55600000000000005</v>
      </c>
      <c r="AZ223" s="331">
        <v>1.01</v>
      </c>
    </row>
    <row r="224" spans="1:52" ht="15.75" thickBot="1">
      <c r="A224" s="50" t="s">
        <v>2301</v>
      </c>
      <c r="B224" s="50" t="s">
        <v>2302</v>
      </c>
      <c r="C224" s="49">
        <v>24</v>
      </c>
      <c r="D224" s="49" t="s">
        <v>97</v>
      </c>
      <c r="E224" s="49" t="s">
        <v>43</v>
      </c>
      <c r="F224" s="49" t="s">
        <v>10</v>
      </c>
      <c r="G224" s="49">
        <v>7</v>
      </c>
      <c r="H224" s="49">
        <v>18</v>
      </c>
      <c r="I224" s="49">
        <v>14</v>
      </c>
      <c r="J224" s="292">
        <v>0</v>
      </c>
      <c r="K224" s="292">
        <v>0.222</v>
      </c>
      <c r="L224" s="292">
        <v>0</v>
      </c>
      <c r="M224" s="292">
        <v>0.222</v>
      </c>
      <c r="N224" s="49">
        <v>0</v>
      </c>
      <c r="O224" s="49">
        <v>0</v>
      </c>
      <c r="P224" s="49">
        <v>0</v>
      </c>
      <c r="Q224" s="49">
        <v>0</v>
      </c>
      <c r="R224" s="49">
        <v>0</v>
      </c>
      <c r="S224" s="49">
        <v>1</v>
      </c>
      <c r="T224" s="49">
        <v>2</v>
      </c>
      <c r="U224" s="49">
        <v>0</v>
      </c>
      <c r="V224" s="49">
        <v>4</v>
      </c>
      <c r="W224" s="49">
        <v>6</v>
      </c>
      <c r="X224" s="49">
        <v>-34</v>
      </c>
      <c r="Y224" s="49">
        <v>0</v>
      </c>
      <c r="Z224" s="49">
        <v>0</v>
      </c>
      <c r="AA224" s="49">
        <v>0</v>
      </c>
      <c r="AB224" s="49">
        <v>0</v>
      </c>
      <c r="AC224" s="49">
        <v>0</v>
      </c>
      <c r="AD224" s="49">
        <v>0</v>
      </c>
      <c r="AE224" s="293" t="s">
        <v>2303</v>
      </c>
      <c r="AF224" s="294"/>
      <c r="AG224" s="49">
        <v>0</v>
      </c>
      <c r="AH224" s="49">
        <v>0</v>
      </c>
      <c r="AI224" s="49">
        <v>0</v>
      </c>
      <c r="AJ224" s="49">
        <v>0</v>
      </c>
      <c r="AK224" s="49">
        <v>0</v>
      </c>
      <c r="AL224" s="49">
        <v>0</v>
      </c>
      <c r="AM224" s="49">
        <v>0</v>
      </c>
      <c r="AN224" s="49">
        <v>4</v>
      </c>
      <c r="AO224" s="294"/>
      <c r="AP224" s="330">
        <v>6</v>
      </c>
      <c r="AQ224" s="331">
        <v>0</v>
      </c>
      <c r="AR224" s="331">
        <v>0.14299999999999999</v>
      </c>
      <c r="AS224" s="331">
        <v>0</v>
      </c>
      <c r="AT224" s="331">
        <v>0.14299999999999999</v>
      </c>
      <c r="AU224" s="294"/>
      <c r="AV224" s="332">
        <v>8</v>
      </c>
      <c r="AW224" s="331">
        <v>0</v>
      </c>
      <c r="AX224" s="331">
        <v>0.27300000000000002</v>
      </c>
      <c r="AY224" s="331">
        <v>0</v>
      </c>
      <c r="AZ224" s="331">
        <v>0.27300000000000002</v>
      </c>
    </row>
    <row r="225" spans="1:52" ht="15.75" thickBot="1">
      <c r="A225" s="50" t="s">
        <v>2304</v>
      </c>
      <c r="B225" s="50" t="s">
        <v>2305</v>
      </c>
      <c r="C225" s="49">
        <v>28</v>
      </c>
      <c r="D225" s="49" t="s">
        <v>70</v>
      </c>
      <c r="E225" s="49" t="s">
        <v>43</v>
      </c>
      <c r="F225" s="49" t="s">
        <v>10</v>
      </c>
      <c r="G225" s="49">
        <v>15</v>
      </c>
      <c r="H225" s="49">
        <v>15</v>
      </c>
      <c r="I225" s="49">
        <v>13</v>
      </c>
      <c r="J225" s="292">
        <v>0.154</v>
      </c>
      <c r="K225" s="292">
        <v>0.26700000000000002</v>
      </c>
      <c r="L225" s="292">
        <v>0.23100000000000001</v>
      </c>
      <c r="M225" s="292">
        <v>0.497</v>
      </c>
      <c r="N225" s="49">
        <v>0</v>
      </c>
      <c r="O225" s="49">
        <v>2</v>
      </c>
      <c r="P225" s="49">
        <v>1</v>
      </c>
      <c r="Q225" s="49">
        <v>0</v>
      </c>
      <c r="R225" s="49">
        <v>0</v>
      </c>
      <c r="S225" s="49">
        <v>1</v>
      </c>
      <c r="T225" s="49">
        <v>0</v>
      </c>
      <c r="U225" s="49">
        <v>0</v>
      </c>
      <c r="V225" s="49">
        <v>2</v>
      </c>
      <c r="W225" s="49">
        <v>4</v>
      </c>
      <c r="X225" s="49">
        <v>34</v>
      </c>
      <c r="Y225" s="49">
        <v>3</v>
      </c>
      <c r="Z225" s="49">
        <v>2</v>
      </c>
      <c r="AA225" s="49">
        <v>0</v>
      </c>
      <c r="AB225" s="49">
        <v>0</v>
      </c>
      <c r="AC225" s="49">
        <v>0</v>
      </c>
      <c r="AD225" s="49">
        <v>0</v>
      </c>
      <c r="AE225" s="293" t="s">
        <v>2306</v>
      </c>
      <c r="AF225" s="294"/>
      <c r="AG225" s="49">
        <v>0</v>
      </c>
      <c r="AH225" s="49">
        <v>0</v>
      </c>
      <c r="AI225" s="49">
        <v>2</v>
      </c>
      <c r="AJ225" s="49">
        <v>1</v>
      </c>
      <c r="AK225" s="49">
        <v>11</v>
      </c>
      <c r="AL225" s="49">
        <v>0</v>
      </c>
      <c r="AM225" s="49">
        <v>0</v>
      </c>
      <c r="AN225" s="49">
        <v>0</v>
      </c>
      <c r="AO225" s="294"/>
      <c r="AP225" s="330">
        <v>7</v>
      </c>
      <c r="AQ225" s="331">
        <v>0.14299999999999999</v>
      </c>
      <c r="AR225" s="331">
        <v>0.14299999999999999</v>
      </c>
      <c r="AS225" s="331">
        <v>0.28599999999999998</v>
      </c>
      <c r="AT225" s="331">
        <v>0.42899999999999999</v>
      </c>
      <c r="AU225" s="294"/>
      <c r="AV225" s="332">
        <v>6</v>
      </c>
      <c r="AW225" s="331">
        <v>0.16700000000000001</v>
      </c>
      <c r="AX225" s="331">
        <v>0.375</v>
      </c>
      <c r="AY225" s="331">
        <v>0.16700000000000001</v>
      </c>
      <c r="AZ225" s="331">
        <v>0.54200000000000004</v>
      </c>
    </row>
    <row r="226" spans="1:52" ht="15.75" thickBot="1">
      <c r="A226" s="50" t="s">
        <v>2307</v>
      </c>
      <c r="B226" s="50" t="s">
        <v>2308</v>
      </c>
      <c r="C226" s="49">
        <v>27</v>
      </c>
      <c r="D226" s="49" t="s">
        <v>97</v>
      </c>
      <c r="E226" s="49" t="s">
        <v>43</v>
      </c>
      <c r="F226" s="49" t="s">
        <v>10</v>
      </c>
      <c r="G226" s="49">
        <v>8</v>
      </c>
      <c r="H226" s="49">
        <v>13</v>
      </c>
      <c r="I226" s="49">
        <v>13</v>
      </c>
      <c r="J226" s="292">
        <v>0.23100000000000001</v>
      </c>
      <c r="K226" s="292">
        <v>0.23100000000000001</v>
      </c>
      <c r="L226" s="292">
        <v>0.308</v>
      </c>
      <c r="M226" s="292">
        <v>0.53800000000000003</v>
      </c>
      <c r="N226" s="49">
        <v>1</v>
      </c>
      <c r="O226" s="49">
        <v>3</v>
      </c>
      <c r="P226" s="49">
        <v>1</v>
      </c>
      <c r="Q226" s="49">
        <v>0</v>
      </c>
      <c r="R226" s="49">
        <v>0</v>
      </c>
      <c r="S226" s="49">
        <v>1</v>
      </c>
      <c r="T226" s="49">
        <v>0</v>
      </c>
      <c r="U226" s="49">
        <v>0</v>
      </c>
      <c r="V226" s="49">
        <v>0</v>
      </c>
      <c r="W226" s="49">
        <v>4</v>
      </c>
      <c r="X226" s="49">
        <v>38</v>
      </c>
      <c r="Y226" s="49">
        <v>4</v>
      </c>
      <c r="Z226" s="49">
        <v>0</v>
      </c>
      <c r="AA226" s="49">
        <v>0</v>
      </c>
      <c r="AB226" s="49">
        <v>0</v>
      </c>
      <c r="AC226" s="49">
        <v>0</v>
      </c>
      <c r="AD226" s="49">
        <v>0</v>
      </c>
      <c r="AE226" s="293" t="s">
        <v>2309</v>
      </c>
      <c r="AF226" s="294"/>
      <c r="AG226" s="49">
        <v>1</v>
      </c>
      <c r="AH226" s="49">
        <v>2</v>
      </c>
      <c r="AI226" s="49">
        <v>0</v>
      </c>
      <c r="AJ226" s="49">
        <v>2</v>
      </c>
      <c r="AK226" s="49">
        <v>0</v>
      </c>
      <c r="AL226" s="49">
        <v>0</v>
      </c>
      <c r="AM226" s="49">
        <v>0</v>
      </c>
      <c r="AN226" s="49">
        <v>0</v>
      </c>
      <c r="AO226" s="294"/>
      <c r="AP226" s="330">
        <v>2</v>
      </c>
      <c r="AQ226" s="331">
        <v>0</v>
      </c>
      <c r="AR226" s="331">
        <v>0</v>
      </c>
      <c r="AS226" s="331">
        <v>0</v>
      </c>
      <c r="AT226" s="331">
        <v>0</v>
      </c>
      <c r="AU226" s="294"/>
      <c r="AV226" s="332">
        <v>11</v>
      </c>
      <c r="AW226" s="331">
        <v>0.27300000000000002</v>
      </c>
      <c r="AX226" s="331">
        <v>0.27300000000000002</v>
      </c>
      <c r="AY226" s="331">
        <v>0.36399999999999999</v>
      </c>
      <c r="AZ226" s="331">
        <v>0.63600000000000001</v>
      </c>
    </row>
    <row r="227" spans="1:52" ht="15.75" customHeight="1" thickBot="1">
      <c r="A227" s="50" t="s">
        <v>2310</v>
      </c>
      <c r="B227" s="50" t="s">
        <v>2311</v>
      </c>
      <c r="C227" s="49">
        <v>29</v>
      </c>
      <c r="D227" s="49" t="s">
        <v>67</v>
      </c>
      <c r="E227" s="49" t="s">
        <v>43</v>
      </c>
      <c r="F227" s="49" t="s">
        <v>10</v>
      </c>
      <c r="G227" s="49">
        <v>13</v>
      </c>
      <c r="H227" s="49">
        <v>14</v>
      </c>
      <c r="I227" s="49">
        <v>13</v>
      </c>
      <c r="J227" s="292">
        <v>0.23100000000000001</v>
      </c>
      <c r="K227" s="292">
        <v>0.28599999999999998</v>
      </c>
      <c r="L227" s="292">
        <v>0.69199999999999995</v>
      </c>
      <c r="M227" s="292">
        <v>0.97799999999999998</v>
      </c>
      <c r="N227" s="49">
        <v>3</v>
      </c>
      <c r="O227" s="49">
        <v>3</v>
      </c>
      <c r="P227" s="49">
        <v>0</v>
      </c>
      <c r="Q227" s="49">
        <v>0</v>
      </c>
      <c r="R227" s="49">
        <v>2</v>
      </c>
      <c r="S227" s="49">
        <v>3</v>
      </c>
      <c r="T227" s="49">
        <v>0</v>
      </c>
      <c r="U227" s="49">
        <v>0</v>
      </c>
      <c r="V227" s="49">
        <v>1</v>
      </c>
      <c r="W227" s="49">
        <v>4</v>
      </c>
      <c r="X227" s="49">
        <v>148</v>
      </c>
      <c r="Y227" s="49">
        <v>9</v>
      </c>
      <c r="Z227" s="49">
        <v>1</v>
      </c>
      <c r="AA227" s="49">
        <v>0</v>
      </c>
      <c r="AB227" s="49">
        <v>0</v>
      </c>
      <c r="AC227" s="49">
        <v>0</v>
      </c>
      <c r="AD227" s="49">
        <v>0</v>
      </c>
      <c r="AE227" s="293" t="s">
        <v>2312</v>
      </c>
      <c r="AF227" s="294"/>
      <c r="AG227" s="49">
        <v>6</v>
      </c>
      <c r="AH227" s="49">
        <v>1</v>
      </c>
      <c r="AI227" s="49">
        <v>0</v>
      </c>
      <c r="AJ227" s="49">
        <v>0</v>
      </c>
      <c r="AK227" s="49">
        <v>0</v>
      </c>
      <c r="AL227" s="49">
        <v>0</v>
      </c>
      <c r="AM227" s="49">
        <v>0</v>
      </c>
      <c r="AN227" s="49">
        <v>0</v>
      </c>
      <c r="AO227" s="294"/>
      <c r="AP227" s="330">
        <v>9</v>
      </c>
      <c r="AQ227" s="331">
        <v>0.111</v>
      </c>
      <c r="AR227" s="331">
        <v>0.111</v>
      </c>
      <c r="AS227" s="331">
        <v>0.44400000000000001</v>
      </c>
      <c r="AT227" s="331">
        <v>0.55600000000000005</v>
      </c>
      <c r="AU227" s="294"/>
      <c r="AV227" s="332">
        <v>4</v>
      </c>
      <c r="AW227" s="331">
        <v>0.5</v>
      </c>
      <c r="AX227" s="331">
        <v>0.6</v>
      </c>
      <c r="AY227" s="331">
        <v>1.25</v>
      </c>
      <c r="AZ227" s="331">
        <v>1.85</v>
      </c>
    </row>
    <row r="228" spans="1:52" ht="15.75" thickBot="1">
      <c r="A228" s="50" t="s">
        <v>2313</v>
      </c>
      <c r="B228" s="50" t="s">
        <v>2314</v>
      </c>
      <c r="C228" s="49">
        <v>21</v>
      </c>
      <c r="D228" s="49" t="s">
        <v>84</v>
      </c>
      <c r="E228" s="49" t="s">
        <v>34</v>
      </c>
      <c r="F228" s="49" t="s">
        <v>37</v>
      </c>
      <c r="G228" s="49">
        <v>11</v>
      </c>
      <c r="H228" s="49">
        <v>14</v>
      </c>
      <c r="I228" s="49">
        <v>13</v>
      </c>
      <c r="J228" s="292">
        <v>0.154</v>
      </c>
      <c r="K228" s="292">
        <v>0.214</v>
      </c>
      <c r="L228" s="292">
        <v>0.154</v>
      </c>
      <c r="M228" s="292">
        <v>0.36799999999999999</v>
      </c>
      <c r="N228" s="49">
        <v>1</v>
      </c>
      <c r="O228" s="49">
        <v>2</v>
      </c>
      <c r="P228" s="49">
        <v>0</v>
      </c>
      <c r="Q228" s="49">
        <v>0</v>
      </c>
      <c r="R228" s="49">
        <v>0</v>
      </c>
      <c r="S228" s="49">
        <v>1</v>
      </c>
      <c r="T228" s="49">
        <v>0</v>
      </c>
      <c r="U228" s="49">
        <v>0</v>
      </c>
      <c r="V228" s="49">
        <v>1</v>
      </c>
      <c r="W228" s="49">
        <v>3</v>
      </c>
      <c r="X228" s="49">
        <v>-1</v>
      </c>
      <c r="Y228" s="49">
        <v>2</v>
      </c>
      <c r="Z228" s="49">
        <v>0</v>
      </c>
      <c r="AA228" s="49">
        <v>0</v>
      </c>
      <c r="AB228" s="49">
        <v>0</v>
      </c>
      <c r="AC228" s="49">
        <v>0</v>
      </c>
      <c r="AD228" s="49">
        <v>1</v>
      </c>
      <c r="AE228" s="293" t="s">
        <v>2315</v>
      </c>
      <c r="AF228" s="294"/>
      <c r="AG228" s="49">
        <v>3</v>
      </c>
      <c r="AH228" s="49">
        <v>0</v>
      </c>
      <c r="AI228" s="49">
        <v>0</v>
      </c>
      <c r="AJ228" s="49">
        <v>0</v>
      </c>
      <c r="AK228" s="49">
        <v>0</v>
      </c>
      <c r="AL228" s="49">
        <v>0</v>
      </c>
      <c r="AM228" s="49">
        <v>0</v>
      </c>
      <c r="AN228" s="49">
        <v>0</v>
      </c>
      <c r="AO228" s="294"/>
      <c r="AP228" s="330">
        <v>6</v>
      </c>
      <c r="AQ228" s="331">
        <v>0.16700000000000001</v>
      </c>
      <c r="AR228" s="331">
        <v>0.16700000000000001</v>
      </c>
      <c r="AS228" s="331">
        <v>0.16700000000000001</v>
      </c>
      <c r="AT228" s="331">
        <v>0.33300000000000002</v>
      </c>
      <c r="AU228" s="294"/>
      <c r="AV228" s="332">
        <v>7</v>
      </c>
      <c r="AW228" s="331">
        <v>0.14299999999999999</v>
      </c>
      <c r="AX228" s="331">
        <v>0.25</v>
      </c>
      <c r="AY228" s="331">
        <v>0.14299999999999999</v>
      </c>
      <c r="AZ228" s="331">
        <v>0.39300000000000002</v>
      </c>
    </row>
    <row r="229" spans="1:52" ht="15.75" thickBot="1">
      <c r="A229" s="50" t="s">
        <v>2316</v>
      </c>
      <c r="B229" s="50" t="s">
        <v>2317</v>
      </c>
      <c r="C229" s="49">
        <v>26</v>
      </c>
      <c r="D229" s="49" t="s">
        <v>44</v>
      </c>
      <c r="E229" s="49" t="s">
        <v>34</v>
      </c>
      <c r="F229" s="49" t="s">
        <v>10</v>
      </c>
      <c r="G229" s="49">
        <v>7</v>
      </c>
      <c r="H229" s="49">
        <v>13</v>
      </c>
      <c r="I229" s="49">
        <v>13</v>
      </c>
      <c r="J229" s="292">
        <v>0.23100000000000001</v>
      </c>
      <c r="K229" s="292">
        <v>0.23100000000000001</v>
      </c>
      <c r="L229" s="292">
        <v>0.23100000000000001</v>
      </c>
      <c r="M229" s="292">
        <v>0.46200000000000002</v>
      </c>
      <c r="N229" s="49">
        <v>1</v>
      </c>
      <c r="O229" s="49">
        <v>3</v>
      </c>
      <c r="P229" s="49">
        <v>0</v>
      </c>
      <c r="Q229" s="49">
        <v>0</v>
      </c>
      <c r="R229" s="49">
        <v>0</v>
      </c>
      <c r="S229" s="49">
        <v>1</v>
      </c>
      <c r="T229" s="49">
        <v>0</v>
      </c>
      <c r="U229" s="49">
        <v>0</v>
      </c>
      <c r="V229" s="49">
        <v>0</v>
      </c>
      <c r="W229" s="49">
        <v>3</v>
      </c>
      <c r="X229" s="49">
        <v>22</v>
      </c>
      <c r="Y229" s="49">
        <v>3</v>
      </c>
      <c r="Z229" s="49">
        <v>0</v>
      </c>
      <c r="AA229" s="49">
        <v>0</v>
      </c>
      <c r="AB229" s="49">
        <v>0</v>
      </c>
      <c r="AC229" s="49">
        <v>0</v>
      </c>
      <c r="AD229" s="49">
        <v>0</v>
      </c>
      <c r="AE229" s="293" t="s">
        <v>887</v>
      </c>
      <c r="AF229" s="294"/>
      <c r="AG229" s="49">
        <v>6</v>
      </c>
      <c r="AH229" s="49">
        <v>0</v>
      </c>
      <c r="AI229" s="49">
        <v>0</v>
      </c>
      <c r="AJ229" s="49">
        <v>0</v>
      </c>
      <c r="AK229" s="49">
        <v>0</v>
      </c>
      <c r="AL229" s="49">
        <v>0</v>
      </c>
      <c r="AM229" s="49">
        <v>0</v>
      </c>
      <c r="AN229" s="49">
        <v>0</v>
      </c>
      <c r="AO229" s="294"/>
      <c r="AP229" s="330">
        <v>4</v>
      </c>
      <c r="AQ229" s="331">
        <v>0</v>
      </c>
      <c r="AR229" s="331">
        <v>0</v>
      </c>
      <c r="AS229" s="331">
        <v>0</v>
      </c>
      <c r="AT229" s="331">
        <v>0</v>
      </c>
      <c r="AU229" s="294"/>
      <c r="AV229" s="332">
        <v>9</v>
      </c>
      <c r="AW229" s="331">
        <v>0.33300000000000002</v>
      </c>
      <c r="AX229" s="331">
        <v>0.33300000000000002</v>
      </c>
      <c r="AY229" s="331">
        <v>0.33300000000000002</v>
      </c>
      <c r="AZ229" s="331">
        <v>0.66700000000000004</v>
      </c>
    </row>
    <row r="230" spans="1:52" ht="15.75" thickBot="1">
      <c r="A230" s="50" t="s">
        <v>2318</v>
      </c>
      <c r="B230" s="50" t="s">
        <v>2319</v>
      </c>
      <c r="C230" s="49">
        <v>25</v>
      </c>
      <c r="D230" s="49" t="s">
        <v>49</v>
      </c>
      <c r="E230" s="49" t="s">
        <v>43</v>
      </c>
      <c r="F230" s="49" t="s">
        <v>37</v>
      </c>
      <c r="G230" s="49">
        <v>12</v>
      </c>
      <c r="H230" s="49">
        <v>13</v>
      </c>
      <c r="I230" s="49">
        <v>13</v>
      </c>
      <c r="J230" s="292">
        <v>0.308</v>
      </c>
      <c r="K230" s="292">
        <v>0.308</v>
      </c>
      <c r="L230" s="292">
        <v>0.38500000000000001</v>
      </c>
      <c r="M230" s="292">
        <v>0.69199999999999995</v>
      </c>
      <c r="N230" s="49">
        <v>4</v>
      </c>
      <c r="O230" s="49">
        <v>4</v>
      </c>
      <c r="P230" s="49">
        <v>1</v>
      </c>
      <c r="Q230" s="49">
        <v>0</v>
      </c>
      <c r="R230" s="49">
        <v>0</v>
      </c>
      <c r="S230" s="49">
        <v>4</v>
      </c>
      <c r="T230" s="49">
        <v>0</v>
      </c>
      <c r="U230" s="49">
        <v>0</v>
      </c>
      <c r="V230" s="49">
        <v>0</v>
      </c>
      <c r="W230" s="49">
        <v>3</v>
      </c>
      <c r="X230" s="49">
        <v>73</v>
      </c>
      <c r="Y230" s="49">
        <v>5</v>
      </c>
      <c r="Z230" s="49">
        <v>1</v>
      </c>
      <c r="AA230" s="49">
        <v>0</v>
      </c>
      <c r="AB230" s="49">
        <v>0</v>
      </c>
      <c r="AC230" s="49">
        <v>0</v>
      </c>
      <c r="AD230" s="49">
        <v>0</v>
      </c>
      <c r="AE230" s="293" t="s">
        <v>2320</v>
      </c>
      <c r="AF230" s="294"/>
      <c r="AG230" s="49">
        <v>0</v>
      </c>
      <c r="AH230" s="49">
        <v>0</v>
      </c>
      <c r="AI230" s="49">
        <v>3</v>
      </c>
      <c r="AJ230" s="49">
        <v>2</v>
      </c>
      <c r="AK230" s="49">
        <v>0</v>
      </c>
      <c r="AL230" s="49">
        <v>0</v>
      </c>
      <c r="AM230" s="49">
        <v>0</v>
      </c>
      <c r="AN230" s="49">
        <v>0</v>
      </c>
      <c r="AO230" s="294"/>
      <c r="AP230" s="330">
        <v>4</v>
      </c>
      <c r="AQ230" s="331">
        <v>0.5</v>
      </c>
      <c r="AR230" s="331">
        <v>0.5</v>
      </c>
      <c r="AS230" s="331">
        <v>0.75</v>
      </c>
      <c r="AT230" s="331">
        <v>1.25</v>
      </c>
      <c r="AU230" s="294"/>
      <c r="AV230" s="332">
        <v>9</v>
      </c>
      <c r="AW230" s="331">
        <v>0.222</v>
      </c>
      <c r="AX230" s="331">
        <v>0.222</v>
      </c>
      <c r="AY230" s="331">
        <v>0.222</v>
      </c>
      <c r="AZ230" s="331">
        <v>0.44400000000000001</v>
      </c>
    </row>
    <row r="231" spans="1:52" ht="15.75" thickBot="1">
      <c r="A231" s="50" t="s">
        <v>2321</v>
      </c>
      <c r="B231" s="50" t="s">
        <v>2322</v>
      </c>
      <c r="C231" s="49">
        <v>27</v>
      </c>
      <c r="D231" s="49" t="s">
        <v>36</v>
      </c>
      <c r="E231" s="49" t="s">
        <v>34</v>
      </c>
      <c r="F231" s="49" t="s">
        <v>35</v>
      </c>
      <c r="G231" s="49">
        <v>8</v>
      </c>
      <c r="H231" s="49">
        <v>14</v>
      </c>
      <c r="I231" s="49">
        <v>13</v>
      </c>
      <c r="J231" s="292">
        <v>0.308</v>
      </c>
      <c r="K231" s="292">
        <v>0.35699999999999998</v>
      </c>
      <c r="L231" s="292">
        <v>0.61499999999999999</v>
      </c>
      <c r="M231" s="292">
        <v>0.97299999999999998</v>
      </c>
      <c r="N231" s="49">
        <v>3</v>
      </c>
      <c r="O231" s="49">
        <v>4</v>
      </c>
      <c r="P231" s="49">
        <v>1</v>
      </c>
      <c r="Q231" s="49">
        <v>0</v>
      </c>
      <c r="R231" s="49">
        <v>1</v>
      </c>
      <c r="S231" s="49">
        <v>5</v>
      </c>
      <c r="T231" s="49">
        <v>0</v>
      </c>
      <c r="U231" s="49">
        <v>0</v>
      </c>
      <c r="V231" s="49">
        <v>1</v>
      </c>
      <c r="W231" s="49">
        <v>3</v>
      </c>
      <c r="X231" s="49">
        <v>158</v>
      </c>
      <c r="Y231" s="49">
        <v>8</v>
      </c>
      <c r="Z231" s="49">
        <v>0</v>
      </c>
      <c r="AA231" s="49">
        <v>0</v>
      </c>
      <c r="AB231" s="49">
        <v>0</v>
      </c>
      <c r="AC231" s="49">
        <v>0</v>
      </c>
      <c r="AD231" s="49">
        <v>1</v>
      </c>
      <c r="AE231" s="293" t="s">
        <v>1538</v>
      </c>
      <c r="AF231" s="294"/>
      <c r="AG231" s="49">
        <v>0</v>
      </c>
      <c r="AH231" s="49">
        <v>0</v>
      </c>
      <c r="AI231" s="49">
        <v>5</v>
      </c>
      <c r="AJ231" s="49">
        <v>0</v>
      </c>
      <c r="AK231" s="49">
        <v>0</v>
      </c>
      <c r="AL231" s="49">
        <v>0</v>
      </c>
      <c r="AM231" s="49">
        <v>0</v>
      </c>
      <c r="AN231" s="49">
        <v>0</v>
      </c>
      <c r="AO231" s="294"/>
      <c r="AP231" s="330">
        <v>0</v>
      </c>
      <c r="AQ231" s="353">
        <v>0</v>
      </c>
      <c r="AR231" s="353">
        <v>0</v>
      </c>
      <c r="AS231" s="353">
        <v>0</v>
      </c>
      <c r="AT231" s="353">
        <v>0</v>
      </c>
      <c r="AU231" s="294"/>
      <c r="AV231" s="332">
        <v>13</v>
      </c>
      <c r="AW231" s="331">
        <v>0.308</v>
      </c>
      <c r="AX231" s="331">
        <v>0.35699999999999998</v>
      </c>
      <c r="AY231" s="331">
        <v>0.61499999999999999</v>
      </c>
      <c r="AZ231" s="331">
        <v>0.97299999999999998</v>
      </c>
    </row>
    <row r="232" spans="1:52" ht="15.75" thickBot="1">
      <c r="A232" s="50" t="s">
        <v>2323</v>
      </c>
      <c r="B232" s="50" t="s">
        <v>2324</v>
      </c>
      <c r="C232" s="49">
        <v>27</v>
      </c>
      <c r="D232" s="49" t="s">
        <v>73</v>
      </c>
      <c r="E232" s="49" t="s">
        <v>34</v>
      </c>
      <c r="F232" s="49" t="s">
        <v>10</v>
      </c>
      <c r="G232" s="49">
        <v>7</v>
      </c>
      <c r="H232" s="49">
        <v>13</v>
      </c>
      <c r="I232" s="49">
        <v>12</v>
      </c>
      <c r="J232" s="292">
        <v>8.3000000000000004E-2</v>
      </c>
      <c r="K232" s="292">
        <v>8.3000000000000004E-2</v>
      </c>
      <c r="L232" s="292">
        <v>8.3000000000000004E-2</v>
      </c>
      <c r="M232" s="292">
        <v>0.16700000000000001</v>
      </c>
      <c r="N232" s="49">
        <v>0</v>
      </c>
      <c r="O232" s="49">
        <v>1</v>
      </c>
      <c r="P232" s="49">
        <v>0</v>
      </c>
      <c r="Q232" s="49">
        <v>0</v>
      </c>
      <c r="R232" s="49">
        <v>0</v>
      </c>
      <c r="S232" s="49">
        <v>0</v>
      </c>
      <c r="T232" s="49">
        <v>0</v>
      </c>
      <c r="U232" s="49">
        <v>0</v>
      </c>
      <c r="V232" s="49">
        <v>0</v>
      </c>
      <c r="W232" s="49">
        <v>7</v>
      </c>
      <c r="X232" s="49">
        <v>-56</v>
      </c>
      <c r="Y232" s="49">
        <v>1</v>
      </c>
      <c r="Z232" s="49">
        <v>1</v>
      </c>
      <c r="AA232" s="49">
        <v>0</v>
      </c>
      <c r="AB232" s="49">
        <v>1</v>
      </c>
      <c r="AC232" s="49">
        <v>0</v>
      </c>
      <c r="AD232" s="49">
        <v>0</v>
      </c>
      <c r="AE232" s="293" t="s">
        <v>1455</v>
      </c>
      <c r="AF232" s="294"/>
      <c r="AG232" s="49">
        <v>5</v>
      </c>
      <c r="AH232" s="49">
        <v>0</v>
      </c>
      <c r="AI232" s="49">
        <v>0</v>
      </c>
      <c r="AJ232" s="49">
        <v>0</v>
      </c>
      <c r="AK232" s="49">
        <v>0</v>
      </c>
      <c r="AL232" s="49">
        <v>0</v>
      </c>
      <c r="AM232" s="49">
        <v>0</v>
      </c>
      <c r="AN232" s="49">
        <v>0</v>
      </c>
      <c r="AO232" s="294"/>
      <c r="AP232" s="330">
        <v>7</v>
      </c>
      <c r="AQ232" s="331">
        <v>0</v>
      </c>
      <c r="AR232" s="331">
        <v>0</v>
      </c>
      <c r="AS232" s="331">
        <v>0</v>
      </c>
      <c r="AT232" s="331">
        <v>0</v>
      </c>
      <c r="AU232" s="294"/>
      <c r="AV232" s="332">
        <v>5</v>
      </c>
      <c r="AW232" s="331">
        <v>0.2</v>
      </c>
      <c r="AX232" s="331">
        <v>0.2</v>
      </c>
      <c r="AY232" s="331">
        <v>0.2</v>
      </c>
      <c r="AZ232" s="331">
        <v>0.4</v>
      </c>
    </row>
    <row r="233" spans="1:52" ht="15.75" thickBot="1">
      <c r="A233" s="50" t="s">
        <v>2325</v>
      </c>
      <c r="B233" s="50" t="s">
        <v>2326</v>
      </c>
      <c r="C233" s="49">
        <v>27</v>
      </c>
      <c r="D233" s="49" t="s">
        <v>78</v>
      </c>
      <c r="E233" s="49" t="s">
        <v>43</v>
      </c>
      <c r="F233" s="49" t="s">
        <v>35</v>
      </c>
      <c r="G233" s="49">
        <v>9</v>
      </c>
      <c r="H233" s="49">
        <v>13</v>
      </c>
      <c r="I233" s="49">
        <v>12</v>
      </c>
      <c r="J233" s="292">
        <v>8.3000000000000004E-2</v>
      </c>
      <c r="K233" s="292">
        <v>0.154</v>
      </c>
      <c r="L233" s="292">
        <v>8.3000000000000004E-2</v>
      </c>
      <c r="M233" s="292">
        <v>0.23699999999999999</v>
      </c>
      <c r="N233" s="49">
        <v>1</v>
      </c>
      <c r="O233" s="49">
        <v>1</v>
      </c>
      <c r="P233" s="49">
        <v>0</v>
      </c>
      <c r="Q233" s="49">
        <v>0</v>
      </c>
      <c r="R233" s="49">
        <v>0</v>
      </c>
      <c r="S233" s="49">
        <v>0</v>
      </c>
      <c r="T233" s="49">
        <v>0</v>
      </c>
      <c r="U233" s="49">
        <v>0</v>
      </c>
      <c r="V233" s="49">
        <v>1</v>
      </c>
      <c r="W233" s="49">
        <v>1</v>
      </c>
      <c r="X233" s="49">
        <v>-35</v>
      </c>
      <c r="Y233" s="49">
        <v>1</v>
      </c>
      <c r="Z233" s="49">
        <v>0</v>
      </c>
      <c r="AA233" s="49">
        <v>0</v>
      </c>
      <c r="AB233" s="49">
        <v>0</v>
      </c>
      <c r="AC233" s="49">
        <v>0</v>
      </c>
      <c r="AD233" s="49">
        <v>0</v>
      </c>
      <c r="AE233" s="293" t="s">
        <v>2327</v>
      </c>
      <c r="AF233" s="294"/>
      <c r="AG233" s="49">
        <v>0</v>
      </c>
      <c r="AH233" s="49">
        <v>0</v>
      </c>
      <c r="AI233" s="49">
        <v>0</v>
      </c>
      <c r="AJ233" s="49">
        <v>0</v>
      </c>
      <c r="AK233" s="49">
        <v>0</v>
      </c>
      <c r="AL233" s="49">
        <v>2</v>
      </c>
      <c r="AM233" s="49">
        <v>1</v>
      </c>
      <c r="AN233" s="49">
        <v>6</v>
      </c>
      <c r="AO233" s="294"/>
      <c r="AP233" s="330">
        <v>1</v>
      </c>
      <c r="AQ233" s="331">
        <v>1</v>
      </c>
      <c r="AR233" s="331">
        <v>1</v>
      </c>
      <c r="AS233" s="331">
        <v>1</v>
      </c>
      <c r="AT233" s="331">
        <v>2</v>
      </c>
      <c r="AU233" s="294"/>
      <c r="AV233" s="332">
        <v>11</v>
      </c>
      <c r="AW233" s="331">
        <v>0</v>
      </c>
      <c r="AX233" s="331">
        <v>8.3000000000000004E-2</v>
      </c>
      <c r="AY233" s="331">
        <v>0</v>
      </c>
      <c r="AZ233" s="331">
        <v>8.3000000000000004E-2</v>
      </c>
    </row>
    <row r="234" spans="1:52" ht="15.75" thickBot="1">
      <c r="A234" s="50" t="s">
        <v>2328</v>
      </c>
      <c r="B234" s="50" t="s">
        <v>2329</v>
      </c>
      <c r="C234" s="49">
        <v>26</v>
      </c>
      <c r="D234" s="49" t="s">
        <v>49</v>
      </c>
      <c r="E234" s="49" t="s">
        <v>43</v>
      </c>
      <c r="F234" s="49" t="s">
        <v>10</v>
      </c>
      <c r="G234" s="49">
        <v>11</v>
      </c>
      <c r="H234" s="49">
        <v>15</v>
      </c>
      <c r="I234" s="49">
        <v>12</v>
      </c>
      <c r="J234" s="292">
        <v>0.25</v>
      </c>
      <c r="K234" s="292">
        <v>0.4</v>
      </c>
      <c r="L234" s="292">
        <v>0.83299999999999996</v>
      </c>
      <c r="M234" s="292">
        <v>1.2330000000000001</v>
      </c>
      <c r="N234" s="49">
        <v>2</v>
      </c>
      <c r="O234" s="49">
        <v>3</v>
      </c>
      <c r="P234" s="49">
        <v>1</v>
      </c>
      <c r="Q234" s="49">
        <v>0</v>
      </c>
      <c r="R234" s="49">
        <v>2</v>
      </c>
      <c r="S234" s="49">
        <v>2</v>
      </c>
      <c r="T234" s="49">
        <v>0</v>
      </c>
      <c r="U234" s="49">
        <v>0</v>
      </c>
      <c r="V234" s="49">
        <v>1</v>
      </c>
      <c r="W234" s="49">
        <v>5</v>
      </c>
      <c r="X234" s="49">
        <v>198</v>
      </c>
      <c r="Y234" s="49">
        <v>10</v>
      </c>
      <c r="Z234" s="49">
        <v>0</v>
      </c>
      <c r="AA234" s="49">
        <v>2</v>
      </c>
      <c r="AB234" s="49">
        <v>0</v>
      </c>
      <c r="AC234" s="49">
        <v>0</v>
      </c>
      <c r="AD234" s="49">
        <v>0</v>
      </c>
      <c r="AE234" s="293" t="s">
        <v>1657</v>
      </c>
      <c r="AF234" s="294"/>
      <c r="AG234" s="49">
        <v>0</v>
      </c>
      <c r="AH234" s="49">
        <v>1</v>
      </c>
      <c r="AI234" s="49">
        <v>0</v>
      </c>
      <c r="AJ234" s="49">
        <v>0</v>
      </c>
      <c r="AK234" s="49">
        <v>0</v>
      </c>
      <c r="AL234" s="49">
        <v>0</v>
      </c>
      <c r="AM234" s="49">
        <v>0</v>
      </c>
      <c r="AN234" s="49">
        <v>0</v>
      </c>
      <c r="AO234" s="294"/>
      <c r="AP234" s="330">
        <v>9</v>
      </c>
      <c r="AQ234" s="331">
        <v>0.33300000000000002</v>
      </c>
      <c r="AR234" s="331">
        <v>0.4</v>
      </c>
      <c r="AS234" s="331">
        <v>1.111</v>
      </c>
      <c r="AT234" s="331">
        <v>1.5109999999999999</v>
      </c>
      <c r="AU234" s="294"/>
      <c r="AV234" s="332">
        <v>3</v>
      </c>
      <c r="AW234" s="331">
        <v>0</v>
      </c>
      <c r="AX234" s="331">
        <v>0.4</v>
      </c>
      <c r="AY234" s="331">
        <v>0</v>
      </c>
      <c r="AZ234" s="331">
        <v>0.4</v>
      </c>
    </row>
    <row r="235" spans="1:52" ht="15.75" thickBot="1">
      <c r="A235" s="50" t="s">
        <v>2330</v>
      </c>
      <c r="B235" s="50" t="s">
        <v>2331</v>
      </c>
      <c r="C235" s="49">
        <v>29</v>
      </c>
      <c r="D235" s="49" t="s">
        <v>36</v>
      </c>
      <c r="E235" s="49" t="s">
        <v>34</v>
      </c>
      <c r="F235" s="49" t="s">
        <v>10</v>
      </c>
      <c r="G235" s="49">
        <v>6</v>
      </c>
      <c r="H235" s="49">
        <v>13</v>
      </c>
      <c r="I235" s="49">
        <v>11</v>
      </c>
      <c r="J235" s="292">
        <v>0.27300000000000002</v>
      </c>
      <c r="K235" s="292">
        <v>0.38500000000000001</v>
      </c>
      <c r="L235" s="292">
        <v>0.36399999999999999</v>
      </c>
      <c r="M235" s="292">
        <v>0.748</v>
      </c>
      <c r="N235" s="49">
        <v>0</v>
      </c>
      <c r="O235" s="49">
        <v>3</v>
      </c>
      <c r="P235" s="49">
        <v>1</v>
      </c>
      <c r="Q235" s="49">
        <v>0</v>
      </c>
      <c r="R235" s="49">
        <v>0</v>
      </c>
      <c r="S235" s="49">
        <v>2</v>
      </c>
      <c r="T235" s="49">
        <v>0</v>
      </c>
      <c r="U235" s="49">
        <v>0</v>
      </c>
      <c r="V235" s="49">
        <v>1</v>
      </c>
      <c r="W235" s="49">
        <v>3</v>
      </c>
      <c r="X235" s="49">
        <v>107</v>
      </c>
      <c r="Y235" s="49">
        <v>4</v>
      </c>
      <c r="Z235" s="49">
        <v>1</v>
      </c>
      <c r="AA235" s="49">
        <v>1</v>
      </c>
      <c r="AB235" s="49">
        <v>0</v>
      </c>
      <c r="AC235" s="49">
        <v>0</v>
      </c>
      <c r="AD235" s="49">
        <v>0</v>
      </c>
      <c r="AE235" s="293" t="s">
        <v>887</v>
      </c>
      <c r="AF235" s="294"/>
      <c r="AG235" s="49">
        <v>5</v>
      </c>
      <c r="AH235" s="49">
        <v>0</v>
      </c>
      <c r="AI235" s="49">
        <v>0</v>
      </c>
      <c r="AJ235" s="49">
        <v>0</v>
      </c>
      <c r="AK235" s="49">
        <v>0</v>
      </c>
      <c r="AL235" s="49">
        <v>0</v>
      </c>
      <c r="AM235" s="49">
        <v>0</v>
      </c>
      <c r="AN235" s="49">
        <v>0</v>
      </c>
      <c r="AO235" s="294"/>
      <c r="AP235" s="330">
        <v>9</v>
      </c>
      <c r="AQ235" s="331">
        <v>0.222</v>
      </c>
      <c r="AR235" s="331">
        <v>0.3</v>
      </c>
      <c r="AS235" s="331">
        <v>0.33300000000000002</v>
      </c>
      <c r="AT235" s="331">
        <v>0.63300000000000001</v>
      </c>
      <c r="AU235" s="294"/>
      <c r="AV235" s="332">
        <v>2</v>
      </c>
      <c r="AW235" s="331">
        <v>0.5</v>
      </c>
      <c r="AX235" s="331">
        <v>0.66700000000000004</v>
      </c>
      <c r="AY235" s="331">
        <v>0.5</v>
      </c>
      <c r="AZ235" s="331">
        <v>1.167</v>
      </c>
    </row>
    <row r="236" spans="1:52" ht="15.75" thickBot="1">
      <c r="A236" s="50" t="s">
        <v>2332</v>
      </c>
      <c r="B236" s="50" t="s">
        <v>2333</v>
      </c>
      <c r="C236" s="49">
        <v>24</v>
      </c>
      <c r="D236" s="49" t="s">
        <v>119</v>
      </c>
      <c r="E236" s="49" t="s">
        <v>34</v>
      </c>
      <c r="F236" s="49" t="s">
        <v>35</v>
      </c>
      <c r="G236" s="49">
        <v>7</v>
      </c>
      <c r="H236" s="49">
        <v>12</v>
      </c>
      <c r="I236" s="49">
        <v>11</v>
      </c>
      <c r="J236" s="292">
        <v>0.36399999999999999</v>
      </c>
      <c r="K236" s="292">
        <v>0.41699999999999998</v>
      </c>
      <c r="L236" s="292">
        <v>0.81799999999999995</v>
      </c>
      <c r="M236" s="292">
        <v>1.2350000000000001</v>
      </c>
      <c r="N236" s="49">
        <v>3</v>
      </c>
      <c r="O236" s="49">
        <v>4</v>
      </c>
      <c r="P236" s="49">
        <v>0</v>
      </c>
      <c r="Q236" s="49">
        <v>1</v>
      </c>
      <c r="R236" s="49">
        <v>1</v>
      </c>
      <c r="S236" s="49">
        <v>3</v>
      </c>
      <c r="T236" s="49">
        <v>0</v>
      </c>
      <c r="U236" s="49">
        <v>0</v>
      </c>
      <c r="V236" s="49">
        <v>1</v>
      </c>
      <c r="W236" s="49">
        <v>1</v>
      </c>
      <c r="X236" s="49">
        <v>232</v>
      </c>
      <c r="Y236" s="49">
        <v>9</v>
      </c>
      <c r="Z236" s="49">
        <v>0</v>
      </c>
      <c r="AA236" s="49">
        <v>0</v>
      </c>
      <c r="AB236" s="49">
        <v>0</v>
      </c>
      <c r="AC236" s="49">
        <v>0</v>
      </c>
      <c r="AD236" s="49">
        <v>0</v>
      </c>
      <c r="AE236" s="293" t="s">
        <v>2334</v>
      </c>
      <c r="AF236" s="294"/>
      <c r="AG236" s="49">
        <v>0</v>
      </c>
      <c r="AH236" s="49">
        <v>4</v>
      </c>
      <c r="AI236" s="49">
        <v>0</v>
      </c>
      <c r="AJ236" s="49">
        <v>3</v>
      </c>
      <c r="AK236" s="49">
        <v>1</v>
      </c>
      <c r="AL236" s="49">
        <v>0</v>
      </c>
      <c r="AM236" s="49">
        <v>0</v>
      </c>
      <c r="AN236" s="49">
        <v>0</v>
      </c>
      <c r="AO236" s="294"/>
      <c r="AP236" s="330">
        <v>5</v>
      </c>
      <c r="AQ236" s="331">
        <v>0.4</v>
      </c>
      <c r="AR236" s="331">
        <v>0.4</v>
      </c>
      <c r="AS236" s="331">
        <v>1</v>
      </c>
      <c r="AT236" s="331">
        <v>1.4</v>
      </c>
      <c r="AU236" s="294"/>
      <c r="AV236" s="332">
        <v>6</v>
      </c>
      <c r="AW236" s="331">
        <v>0.33300000000000002</v>
      </c>
      <c r="AX236" s="331">
        <v>0.42899999999999999</v>
      </c>
      <c r="AY236" s="331">
        <v>0.66700000000000004</v>
      </c>
      <c r="AZ236" s="331">
        <v>1.095</v>
      </c>
    </row>
    <row r="237" spans="1:52" ht="15.75" thickBot="1">
      <c r="A237" s="50" t="s">
        <v>2335</v>
      </c>
      <c r="B237" s="50" t="s">
        <v>2336</v>
      </c>
      <c r="C237" s="49">
        <v>23</v>
      </c>
      <c r="D237" s="49" t="s">
        <v>69</v>
      </c>
      <c r="E237" s="49" t="s">
        <v>43</v>
      </c>
      <c r="F237" s="49" t="s">
        <v>10</v>
      </c>
      <c r="G237" s="49">
        <v>8</v>
      </c>
      <c r="H237" s="49">
        <v>11</v>
      </c>
      <c r="I237" s="49">
        <v>11</v>
      </c>
      <c r="J237" s="292">
        <v>0.27300000000000002</v>
      </c>
      <c r="K237" s="292">
        <v>0.27300000000000002</v>
      </c>
      <c r="L237" s="292">
        <v>0.27300000000000002</v>
      </c>
      <c r="M237" s="292">
        <v>0.54500000000000004</v>
      </c>
      <c r="N237" s="49">
        <v>1</v>
      </c>
      <c r="O237" s="49">
        <v>3</v>
      </c>
      <c r="P237" s="49">
        <v>0</v>
      </c>
      <c r="Q237" s="49">
        <v>0</v>
      </c>
      <c r="R237" s="49">
        <v>0</v>
      </c>
      <c r="S237" s="49">
        <v>0</v>
      </c>
      <c r="T237" s="49">
        <v>0</v>
      </c>
      <c r="U237" s="49">
        <v>0</v>
      </c>
      <c r="V237" s="49">
        <v>0</v>
      </c>
      <c r="W237" s="49">
        <v>3</v>
      </c>
      <c r="X237" s="49">
        <v>42</v>
      </c>
      <c r="Y237" s="49">
        <v>3</v>
      </c>
      <c r="Z237" s="49">
        <v>0</v>
      </c>
      <c r="AA237" s="49">
        <v>0</v>
      </c>
      <c r="AB237" s="49">
        <v>0</v>
      </c>
      <c r="AC237" s="49">
        <v>0</v>
      </c>
      <c r="AD237" s="49">
        <v>0</v>
      </c>
      <c r="AE237" s="293" t="s">
        <v>887</v>
      </c>
      <c r="AF237" s="294"/>
      <c r="AG237" s="49">
        <v>3</v>
      </c>
      <c r="AH237" s="49">
        <v>0</v>
      </c>
      <c r="AI237" s="49">
        <v>0</v>
      </c>
      <c r="AJ237" s="49">
        <v>0</v>
      </c>
      <c r="AK237" s="49">
        <v>0</v>
      </c>
      <c r="AL237" s="49">
        <v>0</v>
      </c>
      <c r="AM237" s="49">
        <v>0</v>
      </c>
      <c r="AN237" s="49">
        <v>0</v>
      </c>
      <c r="AO237" s="294"/>
      <c r="AP237" s="330">
        <v>3</v>
      </c>
      <c r="AQ237" s="331">
        <v>0.66700000000000004</v>
      </c>
      <c r="AR237" s="331">
        <v>0.66700000000000004</v>
      </c>
      <c r="AS237" s="331">
        <v>0.66700000000000004</v>
      </c>
      <c r="AT237" s="331">
        <v>1.333</v>
      </c>
      <c r="AU237" s="294"/>
      <c r="AV237" s="332">
        <v>8</v>
      </c>
      <c r="AW237" s="331">
        <v>0.125</v>
      </c>
      <c r="AX237" s="331">
        <v>0.125</v>
      </c>
      <c r="AY237" s="331">
        <v>0.125</v>
      </c>
      <c r="AZ237" s="331">
        <v>0.25</v>
      </c>
    </row>
    <row r="238" spans="1:52" ht="15.75" thickBot="1">
      <c r="A238" s="50" t="s">
        <v>2337</v>
      </c>
      <c r="B238" s="50" t="s">
        <v>2338</v>
      </c>
      <c r="C238" s="49">
        <v>25</v>
      </c>
      <c r="D238" s="49" t="s">
        <v>100</v>
      </c>
      <c r="E238" s="49" t="s">
        <v>43</v>
      </c>
      <c r="F238" s="49" t="s">
        <v>10</v>
      </c>
      <c r="G238" s="49">
        <v>6</v>
      </c>
      <c r="H238" s="49">
        <v>11</v>
      </c>
      <c r="I238" s="49">
        <v>11</v>
      </c>
      <c r="J238" s="292">
        <v>9.0999999999999998E-2</v>
      </c>
      <c r="K238" s="292">
        <v>9.0999999999999998E-2</v>
      </c>
      <c r="L238" s="292">
        <v>9.0999999999999998E-2</v>
      </c>
      <c r="M238" s="292">
        <v>0.182</v>
      </c>
      <c r="N238" s="49">
        <v>0</v>
      </c>
      <c r="O238" s="49">
        <v>1</v>
      </c>
      <c r="P238" s="49">
        <v>0</v>
      </c>
      <c r="Q238" s="49">
        <v>0</v>
      </c>
      <c r="R238" s="49">
        <v>0</v>
      </c>
      <c r="S238" s="49">
        <v>0</v>
      </c>
      <c r="T238" s="49">
        <v>0</v>
      </c>
      <c r="U238" s="49">
        <v>0</v>
      </c>
      <c r="V238" s="49">
        <v>0</v>
      </c>
      <c r="W238" s="49">
        <v>5</v>
      </c>
      <c r="X238" s="49">
        <v>-52</v>
      </c>
      <c r="Y238" s="49">
        <v>1</v>
      </c>
      <c r="Z238" s="49">
        <v>0</v>
      </c>
      <c r="AA238" s="49">
        <v>0</v>
      </c>
      <c r="AB238" s="49">
        <v>0</v>
      </c>
      <c r="AC238" s="49">
        <v>0</v>
      </c>
      <c r="AD238" s="49">
        <v>0</v>
      </c>
      <c r="AE238" s="293" t="s">
        <v>2312</v>
      </c>
      <c r="AF238" s="294"/>
      <c r="AG238" s="49">
        <v>3</v>
      </c>
      <c r="AH238" s="49">
        <v>1</v>
      </c>
      <c r="AI238" s="49">
        <v>0</v>
      </c>
      <c r="AJ238" s="49">
        <v>0</v>
      </c>
      <c r="AK238" s="49">
        <v>0</v>
      </c>
      <c r="AL238" s="49">
        <v>0</v>
      </c>
      <c r="AM238" s="49">
        <v>0</v>
      </c>
      <c r="AN238" s="49">
        <v>0</v>
      </c>
      <c r="AO238" s="294"/>
      <c r="AP238" s="330">
        <v>2</v>
      </c>
      <c r="AQ238" s="331">
        <v>0</v>
      </c>
      <c r="AR238" s="331">
        <v>0</v>
      </c>
      <c r="AS238" s="331">
        <v>0</v>
      </c>
      <c r="AT238" s="331">
        <v>0</v>
      </c>
      <c r="AU238" s="294"/>
      <c r="AV238" s="332">
        <v>9</v>
      </c>
      <c r="AW238" s="331">
        <v>0.111</v>
      </c>
      <c r="AX238" s="331">
        <v>0.111</v>
      </c>
      <c r="AY238" s="331">
        <v>0.111</v>
      </c>
      <c r="AZ238" s="331">
        <v>0.222</v>
      </c>
    </row>
    <row r="239" spans="1:52" ht="15.75" thickBot="1">
      <c r="A239" s="50" t="s">
        <v>2339</v>
      </c>
      <c r="B239" s="50" t="s">
        <v>2340</v>
      </c>
      <c r="C239" s="49">
        <v>29</v>
      </c>
      <c r="D239" s="49" t="s">
        <v>132</v>
      </c>
      <c r="E239" s="49" t="s">
        <v>43</v>
      </c>
      <c r="F239" s="49" t="s">
        <v>10</v>
      </c>
      <c r="G239" s="49">
        <v>3</v>
      </c>
      <c r="H239" s="49">
        <v>10</v>
      </c>
      <c r="I239" s="49">
        <v>10</v>
      </c>
      <c r="J239" s="292">
        <v>0.1</v>
      </c>
      <c r="K239" s="292">
        <v>0.1</v>
      </c>
      <c r="L239" s="292">
        <v>0.4</v>
      </c>
      <c r="M239" s="292">
        <v>0.5</v>
      </c>
      <c r="N239" s="49">
        <v>1</v>
      </c>
      <c r="O239" s="49">
        <v>1</v>
      </c>
      <c r="P239" s="49">
        <v>0</v>
      </c>
      <c r="Q239" s="49">
        <v>0</v>
      </c>
      <c r="R239" s="49">
        <v>1</v>
      </c>
      <c r="S239" s="49">
        <v>2</v>
      </c>
      <c r="T239" s="49">
        <v>0</v>
      </c>
      <c r="U239" s="49">
        <v>0</v>
      </c>
      <c r="V239" s="49">
        <v>0</v>
      </c>
      <c r="W239" s="49">
        <v>2</v>
      </c>
      <c r="X239" s="49">
        <v>25</v>
      </c>
      <c r="Y239" s="49">
        <v>4</v>
      </c>
      <c r="Z239" s="49">
        <v>0</v>
      </c>
      <c r="AA239" s="49">
        <v>0</v>
      </c>
      <c r="AB239" s="49">
        <v>0</v>
      </c>
      <c r="AC239" s="49">
        <v>0</v>
      </c>
      <c r="AD239" s="49">
        <v>0</v>
      </c>
      <c r="AE239" s="293" t="s">
        <v>887</v>
      </c>
      <c r="AF239" s="294"/>
      <c r="AG239" s="49">
        <v>3</v>
      </c>
      <c r="AH239" s="49">
        <v>0</v>
      </c>
      <c r="AI239" s="49">
        <v>0</v>
      </c>
      <c r="AJ239" s="49">
        <v>0</v>
      </c>
      <c r="AK239" s="49">
        <v>0</v>
      </c>
      <c r="AL239" s="49">
        <v>0</v>
      </c>
      <c r="AM239" s="49">
        <v>0</v>
      </c>
      <c r="AN239" s="49">
        <v>0</v>
      </c>
      <c r="AO239" s="294"/>
      <c r="AP239" s="330">
        <v>2</v>
      </c>
      <c r="AQ239" s="331">
        <v>0.5</v>
      </c>
      <c r="AR239" s="331">
        <v>0.5</v>
      </c>
      <c r="AS239" s="331">
        <v>2</v>
      </c>
      <c r="AT239" s="331">
        <v>2.5</v>
      </c>
      <c r="AU239" s="294"/>
      <c r="AV239" s="332">
        <v>8</v>
      </c>
      <c r="AW239" s="331">
        <v>0</v>
      </c>
      <c r="AX239" s="331">
        <v>0</v>
      </c>
      <c r="AY239" s="331">
        <v>0</v>
      </c>
      <c r="AZ239" s="331">
        <v>0</v>
      </c>
    </row>
    <row r="240" spans="1:52" ht="15.75" thickBot="1">
      <c r="A240" s="50" t="s">
        <v>2341</v>
      </c>
      <c r="B240" s="50" t="s">
        <v>2342</v>
      </c>
      <c r="C240" s="49">
        <v>26</v>
      </c>
      <c r="D240" s="49" t="s">
        <v>58</v>
      </c>
      <c r="E240" s="49" t="s">
        <v>43</v>
      </c>
      <c r="F240" s="49" t="s">
        <v>35</v>
      </c>
      <c r="G240" s="49">
        <v>18</v>
      </c>
      <c r="H240" s="49">
        <v>11</v>
      </c>
      <c r="I240" s="49">
        <v>10</v>
      </c>
      <c r="J240" s="292">
        <v>0.2</v>
      </c>
      <c r="K240" s="292">
        <v>0.2</v>
      </c>
      <c r="L240" s="292">
        <v>0.2</v>
      </c>
      <c r="M240" s="292">
        <v>0.4</v>
      </c>
      <c r="N240" s="49">
        <v>2</v>
      </c>
      <c r="O240" s="49">
        <v>2</v>
      </c>
      <c r="P240" s="49">
        <v>0</v>
      </c>
      <c r="Q240" s="49">
        <v>0</v>
      </c>
      <c r="R240" s="49">
        <v>0</v>
      </c>
      <c r="S240" s="49">
        <v>0</v>
      </c>
      <c r="T240" s="49">
        <v>1</v>
      </c>
      <c r="U240" s="49">
        <v>0</v>
      </c>
      <c r="V240" s="49">
        <v>0</v>
      </c>
      <c r="W240" s="49">
        <v>4</v>
      </c>
      <c r="X240" s="49">
        <v>7</v>
      </c>
      <c r="Y240" s="49">
        <v>2</v>
      </c>
      <c r="Z240" s="49">
        <v>0</v>
      </c>
      <c r="AA240" s="49">
        <v>0</v>
      </c>
      <c r="AB240" s="49">
        <v>1</v>
      </c>
      <c r="AC240" s="49">
        <v>0</v>
      </c>
      <c r="AD240" s="49">
        <v>0</v>
      </c>
      <c r="AE240" s="293" t="s">
        <v>2193</v>
      </c>
      <c r="AF240" s="294"/>
      <c r="AG240" s="49">
        <v>0</v>
      </c>
      <c r="AH240" s="49">
        <v>0</v>
      </c>
      <c r="AI240" s="49">
        <v>0</v>
      </c>
      <c r="AJ240" s="49">
        <v>0</v>
      </c>
      <c r="AK240" s="49">
        <v>0</v>
      </c>
      <c r="AL240" s="49">
        <v>3</v>
      </c>
      <c r="AM240" s="49">
        <v>0</v>
      </c>
      <c r="AN240" s="49">
        <v>0</v>
      </c>
      <c r="AO240" s="294"/>
      <c r="AP240" s="330">
        <v>0</v>
      </c>
      <c r="AQ240" s="353">
        <v>0</v>
      </c>
      <c r="AR240" s="353">
        <v>0</v>
      </c>
      <c r="AS240" s="353">
        <v>0</v>
      </c>
      <c r="AT240" s="353">
        <v>0</v>
      </c>
      <c r="AU240" s="294"/>
      <c r="AV240" s="332">
        <v>10</v>
      </c>
      <c r="AW240" s="331">
        <v>0.2</v>
      </c>
      <c r="AX240" s="331">
        <v>0.2</v>
      </c>
      <c r="AY240" s="331">
        <v>0.2</v>
      </c>
      <c r="AZ240" s="331">
        <v>0.4</v>
      </c>
    </row>
    <row r="241" spans="1:52" ht="15.75" thickBot="1">
      <c r="A241" s="50" t="s">
        <v>2343</v>
      </c>
      <c r="B241" s="50" t="s">
        <v>2344</v>
      </c>
      <c r="C241" s="49">
        <v>23</v>
      </c>
      <c r="D241" s="49" t="s">
        <v>42</v>
      </c>
      <c r="E241" s="49" t="s">
        <v>43</v>
      </c>
      <c r="F241" s="49" t="s">
        <v>10</v>
      </c>
      <c r="G241" s="49">
        <v>5</v>
      </c>
      <c r="H241" s="49">
        <v>10</v>
      </c>
      <c r="I241" s="49">
        <v>10</v>
      </c>
      <c r="J241" s="292">
        <v>0.3</v>
      </c>
      <c r="K241" s="292">
        <v>0.3</v>
      </c>
      <c r="L241" s="292">
        <v>0.4</v>
      </c>
      <c r="M241" s="292">
        <v>0.7</v>
      </c>
      <c r="N241" s="49">
        <v>0</v>
      </c>
      <c r="O241" s="49">
        <v>3</v>
      </c>
      <c r="P241" s="49">
        <v>1</v>
      </c>
      <c r="Q241" s="49">
        <v>0</v>
      </c>
      <c r="R241" s="49">
        <v>0</v>
      </c>
      <c r="S241" s="49">
        <v>3</v>
      </c>
      <c r="T241" s="49">
        <v>0</v>
      </c>
      <c r="U241" s="49">
        <v>0</v>
      </c>
      <c r="V241" s="49">
        <v>0</v>
      </c>
      <c r="W241" s="49">
        <v>2</v>
      </c>
      <c r="X241" s="49">
        <v>84</v>
      </c>
      <c r="Y241" s="49">
        <v>4</v>
      </c>
      <c r="Z241" s="49">
        <v>0</v>
      </c>
      <c r="AA241" s="49">
        <v>0</v>
      </c>
      <c r="AB241" s="49">
        <v>0</v>
      </c>
      <c r="AC241" s="49">
        <v>0</v>
      </c>
      <c r="AD241" s="49">
        <v>0</v>
      </c>
      <c r="AE241" s="293" t="s">
        <v>887</v>
      </c>
      <c r="AF241" s="294"/>
      <c r="AG241" s="49">
        <v>3</v>
      </c>
      <c r="AH241" s="49">
        <v>0</v>
      </c>
      <c r="AI241" s="49">
        <v>0</v>
      </c>
      <c r="AJ241" s="49">
        <v>0</v>
      </c>
      <c r="AK241" s="49">
        <v>0</v>
      </c>
      <c r="AL241" s="49">
        <v>0</v>
      </c>
      <c r="AM241" s="49">
        <v>0</v>
      </c>
      <c r="AN241" s="49">
        <v>0</v>
      </c>
      <c r="AO241" s="294"/>
      <c r="AP241" s="330">
        <v>1</v>
      </c>
      <c r="AQ241" s="331">
        <v>0</v>
      </c>
      <c r="AR241" s="331">
        <v>0</v>
      </c>
      <c r="AS241" s="331">
        <v>0</v>
      </c>
      <c r="AT241" s="331">
        <v>0</v>
      </c>
      <c r="AU241" s="294"/>
      <c r="AV241" s="332">
        <v>9</v>
      </c>
      <c r="AW241" s="331">
        <v>0.33300000000000002</v>
      </c>
      <c r="AX241" s="331">
        <v>0.33300000000000002</v>
      </c>
      <c r="AY241" s="331">
        <v>0.44400000000000001</v>
      </c>
      <c r="AZ241" s="331">
        <v>0.77800000000000002</v>
      </c>
    </row>
    <row r="242" spans="1:52" ht="15.75" thickBot="1">
      <c r="A242" s="50" t="s">
        <v>2345</v>
      </c>
      <c r="B242" s="50" t="s">
        <v>2346</v>
      </c>
      <c r="C242" s="49">
        <v>27</v>
      </c>
      <c r="D242" s="49" t="s">
        <v>62</v>
      </c>
      <c r="E242" s="49" t="s">
        <v>34</v>
      </c>
      <c r="F242" s="49" t="s">
        <v>10</v>
      </c>
      <c r="G242" s="49">
        <v>5</v>
      </c>
      <c r="H242" s="49">
        <v>10</v>
      </c>
      <c r="I242" s="49">
        <v>10</v>
      </c>
      <c r="J242" s="292">
        <v>0.5</v>
      </c>
      <c r="K242" s="292">
        <v>0.5</v>
      </c>
      <c r="L242" s="292">
        <v>1.1000000000000001</v>
      </c>
      <c r="M242" s="292">
        <v>1.6</v>
      </c>
      <c r="N242" s="49">
        <v>3</v>
      </c>
      <c r="O242" s="49">
        <v>5</v>
      </c>
      <c r="P242" s="49">
        <v>0</v>
      </c>
      <c r="Q242" s="49">
        <v>0</v>
      </c>
      <c r="R242" s="49">
        <v>2</v>
      </c>
      <c r="S242" s="49">
        <v>2</v>
      </c>
      <c r="T242" s="49">
        <v>0</v>
      </c>
      <c r="U242" s="49">
        <v>0</v>
      </c>
      <c r="V242" s="49">
        <v>0</v>
      </c>
      <c r="W242" s="49">
        <v>3</v>
      </c>
      <c r="X242" s="49">
        <v>314</v>
      </c>
      <c r="Y242" s="49">
        <v>11</v>
      </c>
      <c r="Z242" s="49">
        <v>0</v>
      </c>
      <c r="AA242" s="49">
        <v>0</v>
      </c>
      <c r="AB242" s="49">
        <v>0</v>
      </c>
      <c r="AC242" s="49">
        <v>0</v>
      </c>
      <c r="AD242" s="49">
        <v>0</v>
      </c>
      <c r="AE242" s="293" t="s">
        <v>887</v>
      </c>
      <c r="AF242" s="294"/>
      <c r="AG242" s="49">
        <v>5</v>
      </c>
      <c r="AH242" s="49">
        <v>0</v>
      </c>
      <c r="AI242" s="49">
        <v>0</v>
      </c>
      <c r="AJ242" s="49">
        <v>0</v>
      </c>
      <c r="AK242" s="49">
        <v>0</v>
      </c>
      <c r="AL242" s="49">
        <v>0</v>
      </c>
      <c r="AM242" s="49">
        <v>0</v>
      </c>
      <c r="AN242" s="49">
        <v>0</v>
      </c>
      <c r="AO242" s="294"/>
      <c r="AP242" s="330">
        <v>7</v>
      </c>
      <c r="AQ242" s="331">
        <v>0.28599999999999998</v>
      </c>
      <c r="AR242" s="331">
        <v>0.28599999999999998</v>
      </c>
      <c r="AS242" s="331">
        <v>0.28599999999999998</v>
      </c>
      <c r="AT242" s="331">
        <v>0.57099999999999995</v>
      </c>
      <c r="AU242" s="294"/>
      <c r="AV242" s="332">
        <v>3</v>
      </c>
      <c r="AW242" s="331">
        <v>1</v>
      </c>
      <c r="AX242" s="331">
        <v>1</v>
      </c>
      <c r="AY242" s="331">
        <v>3</v>
      </c>
      <c r="AZ242" s="331">
        <v>4</v>
      </c>
    </row>
    <row r="243" spans="1:52" ht="15.75" thickBot="1">
      <c r="A243" s="50" t="s">
        <v>2347</v>
      </c>
      <c r="B243" s="50" t="s">
        <v>2348</v>
      </c>
      <c r="C243" s="49">
        <v>25</v>
      </c>
      <c r="D243" s="49" t="s">
        <v>51</v>
      </c>
      <c r="E243" s="49" t="s">
        <v>43</v>
      </c>
      <c r="F243" s="49" t="s">
        <v>37</v>
      </c>
      <c r="G243" s="49">
        <v>5</v>
      </c>
      <c r="H243" s="49">
        <v>11</v>
      </c>
      <c r="I243" s="49">
        <v>10</v>
      </c>
      <c r="J243" s="292">
        <v>0.1</v>
      </c>
      <c r="K243" s="292">
        <v>0.182</v>
      </c>
      <c r="L243" s="292">
        <v>0.1</v>
      </c>
      <c r="M243" s="292">
        <v>0.28199999999999997</v>
      </c>
      <c r="N243" s="49">
        <v>0</v>
      </c>
      <c r="O243" s="49">
        <v>1</v>
      </c>
      <c r="P243" s="49">
        <v>0</v>
      </c>
      <c r="Q243" s="49">
        <v>0</v>
      </c>
      <c r="R243" s="49">
        <v>0</v>
      </c>
      <c r="S243" s="49">
        <v>0</v>
      </c>
      <c r="T243" s="49">
        <v>0</v>
      </c>
      <c r="U243" s="49">
        <v>0</v>
      </c>
      <c r="V243" s="49">
        <v>1</v>
      </c>
      <c r="W243" s="49">
        <v>0</v>
      </c>
      <c r="X243" s="49">
        <v>-22</v>
      </c>
      <c r="Y243" s="49">
        <v>1</v>
      </c>
      <c r="Z243" s="49">
        <v>0</v>
      </c>
      <c r="AA243" s="49">
        <v>0</v>
      </c>
      <c r="AB243" s="49">
        <v>0</v>
      </c>
      <c r="AC243" s="49">
        <v>0</v>
      </c>
      <c r="AD243" s="49">
        <v>0</v>
      </c>
      <c r="AE243" s="293" t="s">
        <v>1538</v>
      </c>
      <c r="AF243" s="294"/>
      <c r="AG243" s="49">
        <v>0</v>
      </c>
      <c r="AH243" s="49">
        <v>0</v>
      </c>
      <c r="AI243" s="49">
        <v>3</v>
      </c>
      <c r="AJ243" s="49">
        <v>0</v>
      </c>
      <c r="AK243" s="49">
        <v>0</v>
      </c>
      <c r="AL243" s="49">
        <v>0</v>
      </c>
      <c r="AM243" s="49">
        <v>0</v>
      </c>
      <c r="AN243" s="49">
        <v>0</v>
      </c>
      <c r="AO243" s="294"/>
      <c r="AP243" s="330">
        <v>1</v>
      </c>
      <c r="AQ243" s="331">
        <v>0</v>
      </c>
      <c r="AR243" s="331">
        <v>0</v>
      </c>
      <c r="AS243" s="331">
        <v>0</v>
      </c>
      <c r="AT243" s="331">
        <v>0</v>
      </c>
      <c r="AU243" s="294"/>
      <c r="AV243" s="332">
        <v>9</v>
      </c>
      <c r="AW243" s="331">
        <v>0.111</v>
      </c>
      <c r="AX243" s="331">
        <v>0.2</v>
      </c>
      <c r="AY243" s="331">
        <v>0.111</v>
      </c>
      <c r="AZ243" s="331">
        <v>0.311</v>
      </c>
    </row>
    <row r="244" spans="1:52" ht="15.75" thickBot="1">
      <c r="A244" s="50" t="s">
        <v>2349</v>
      </c>
      <c r="B244" s="50" t="s">
        <v>2350</v>
      </c>
      <c r="C244" s="49">
        <v>27</v>
      </c>
      <c r="D244" s="49" t="s">
        <v>57</v>
      </c>
      <c r="E244" s="49" t="s">
        <v>34</v>
      </c>
      <c r="F244" s="49" t="s">
        <v>10</v>
      </c>
      <c r="G244" s="49">
        <v>5</v>
      </c>
      <c r="H244" s="49">
        <v>9</v>
      </c>
      <c r="I244" s="49">
        <v>9</v>
      </c>
      <c r="J244" s="292">
        <v>0.33300000000000002</v>
      </c>
      <c r="K244" s="292">
        <v>0.33300000000000002</v>
      </c>
      <c r="L244" s="292">
        <v>0.77800000000000002</v>
      </c>
      <c r="M244" s="292">
        <v>1.111</v>
      </c>
      <c r="N244" s="49">
        <v>1</v>
      </c>
      <c r="O244" s="49">
        <v>3</v>
      </c>
      <c r="P244" s="49">
        <v>1</v>
      </c>
      <c r="Q244" s="49">
        <v>0</v>
      </c>
      <c r="R244" s="49">
        <v>1</v>
      </c>
      <c r="S244" s="49">
        <v>1</v>
      </c>
      <c r="T244" s="49">
        <v>0</v>
      </c>
      <c r="U244" s="49">
        <v>0</v>
      </c>
      <c r="V244" s="49">
        <v>0</v>
      </c>
      <c r="W244" s="49">
        <v>1</v>
      </c>
      <c r="X244" s="49">
        <v>187</v>
      </c>
      <c r="Y244" s="49">
        <v>7</v>
      </c>
      <c r="Z244" s="49">
        <v>0</v>
      </c>
      <c r="AA244" s="49">
        <v>0</v>
      </c>
      <c r="AB244" s="49">
        <v>0</v>
      </c>
      <c r="AC244" s="49">
        <v>0</v>
      </c>
      <c r="AD244" s="49">
        <v>0</v>
      </c>
      <c r="AE244" s="293" t="s">
        <v>887</v>
      </c>
      <c r="AF244" s="294"/>
      <c r="AG244" s="49">
        <v>5</v>
      </c>
      <c r="AH244" s="49">
        <v>0</v>
      </c>
      <c r="AI244" s="49">
        <v>0</v>
      </c>
      <c r="AJ244" s="49">
        <v>0</v>
      </c>
      <c r="AK244" s="49">
        <v>0</v>
      </c>
      <c r="AL244" s="49">
        <v>0</v>
      </c>
      <c r="AM244" s="49">
        <v>0</v>
      </c>
      <c r="AN244" s="49">
        <v>0</v>
      </c>
      <c r="AO244" s="294"/>
      <c r="AP244" s="330">
        <v>1</v>
      </c>
      <c r="AQ244" s="331">
        <v>1</v>
      </c>
      <c r="AR244" s="331">
        <v>1</v>
      </c>
      <c r="AS244" s="331">
        <v>4</v>
      </c>
      <c r="AT244" s="331">
        <v>5</v>
      </c>
      <c r="AU244" s="294"/>
      <c r="AV244" s="332">
        <v>8</v>
      </c>
      <c r="AW244" s="331">
        <v>0.25</v>
      </c>
      <c r="AX244" s="331">
        <v>0.25</v>
      </c>
      <c r="AY244" s="331">
        <v>0.375</v>
      </c>
      <c r="AZ244" s="331">
        <v>0.625</v>
      </c>
    </row>
    <row r="245" spans="1:52" ht="15.75" thickBot="1">
      <c r="A245" s="50" t="s">
        <v>2351</v>
      </c>
      <c r="B245" s="50" t="s">
        <v>2352</v>
      </c>
      <c r="C245" s="49">
        <v>27</v>
      </c>
      <c r="D245" s="49" t="s">
        <v>55</v>
      </c>
      <c r="E245" s="49" t="s">
        <v>34</v>
      </c>
      <c r="F245" s="49" t="s">
        <v>10</v>
      </c>
      <c r="G245" s="49">
        <v>8</v>
      </c>
      <c r="H245" s="49">
        <v>9</v>
      </c>
      <c r="I245" s="49">
        <v>9</v>
      </c>
      <c r="J245" s="292">
        <v>0.111</v>
      </c>
      <c r="K245" s="292">
        <v>0.111</v>
      </c>
      <c r="L245" s="292">
        <v>0.222</v>
      </c>
      <c r="M245" s="292">
        <v>0.33300000000000002</v>
      </c>
      <c r="N245" s="49">
        <v>0</v>
      </c>
      <c r="O245" s="49">
        <v>1</v>
      </c>
      <c r="P245" s="49">
        <v>1</v>
      </c>
      <c r="Q245" s="49">
        <v>0</v>
      </c>
      <c r="R245" s="49">
        <v>0</v>
      </c>
      <c r="S245" s="49">
        <v>0</v>
      </c>
      <c r="T245" s="49">
        <v>0</v>
      </c>
      <c r="U245" s="49">
        <v>0</v>
      </c>
      <c r="V245" s="49">
        <v>0</v>
      </c>
      <c r="W245" s="49">
        <v>5</v>
      </c>
      <c r="X245" s="49">
        <v>-16</v>
      </c>
      <c r="Y245" s="49">
        <v>2</v>
      </c>
      <c r="Z245" s="49">
        <v>0</v>
      </c>
      <c r="AA245" s="49">
        <v>0</v>
      </c>
      <c r="AB245" s="49">
        <v>0</v>
      </c>
      <c r="AC245" s="49">
        <v>0</v>
      </c>
      <c r="AD245" s="49">
        <v>0</v>
      </c>
      <c r="AE245" s="293" t="s">
        <v>2353</v>
      </c>
      <c r="AF245" s="294"/>
      <c r="AG245" s="49">
        <v>0</v>
      </c>
      <c r="AH245" s="49">
        <v>0</v>
      </c>
      <c r="AI245" s="49">
        <v>0</v>
      </c>
      <c r="AJ245" s="49">
        <v>2</v>
      </c>
      <c r="AK245" s="49">
        <v>0</v>
      </c>
      <c r="AL245" s="49">
        <v>0</v>
      </c>
      <c r="AM245" s="49">
        <v>1</v>
      </c>
      <c r="AN245" s="49">
        <v>0</v>
      </c>
      <c r="AO245" s="294"/>
      <c r="AP245" s="330">
        <v>7</v>
      </c>
      <c r="AQ245" s="331">
        <v>0.14299999999999999</v>
      </c>
      <c r="AR245" s="331">
        <v>0.14299999999999999</v>
      </c>
      <c r="AS245" s="331">
        <v>0.28599999999999998</v>
      </c>
      <c r="AT245" s="331">
        <v>0.42899999999999999</v>
      </c>
      <c r="AU245" s="294"/>
      <c r="AV245" s="332">
        <v>2</v>
      </c>
      <c r="AW245" s="331">
        <v>0</v>
      </c>
      <c r="AX245" s="331">
        <v>0</v>
      </c>
      <c r="AY245" s="331">
        <v>0</v>
      </c>
      <c r="AZ245" s="331">
        <v>0</v>
      </c>
    </row>
    <row r="246" spans="1:52" ht="15.75" thickBot="1">
      <c r="A246" s="50" t="s">
        <v>2354</v>
      </c>
      <c r="B246" s="50" t="s">
        <v>2355</v>
      </c>
      <c r="C246" s="49">
        <v>26</v>
      </c>
      <c r="D246" s="49" t="s">
        <v>100</v>
      </c>
      <c r="E246" s="49" t="s">
        <v>43</v>
      </c>
      <c r="F246" s="49" t="s">
        <v>10</v>
      </c>
      <c r="G246" s="49">
        <v>9</v>
      </c>
      <c r="H246" s="49">
        <v>12</v>
      </c>
      <c r="I246" s="49">
        <v>9</v>
      </c>
      <c r="J246" s="292">
        <v>0.111</v>
      </c>
      <c r="K246" s="292">
        <v>0.33300000000000002</v>
      </c>
      <c r="L246" s="292">
        <v>0.111</v>
      </c>
      <c r="M246" s="292">
        <v>0.44400000000000001</v>
      </c>
      <c r="N246" s="49">
        <v>2</v>
      </c>
      <c r="O246" s="49">
        <v>1</v>
      </c>
      <c r="P246" s="49">
        <v>0</v>
      </c>
      <c r="Q246" s="49">
        <v>0</v>
      </c>
      <c r="R246" s="49">
        <v>0</v>
      </c>
      <c r="S246" s="49">
        <v>0</v>
      </c>
      <c r="T246" s="49">
        <v>0</v>
      </c>
      <c r="U246" s="49">
        <v>0</v>
      </c>
      <c r="V246" s="49">
        <v>1</v>
      </c>
      <c r="W246" s="49">
        <v>5</v>
      </c>
      <c r="X246" s="49">
        <v>25</v>
      </c>
      <c r="Y246" s="49">
        <v>1</v>
      </c>
      <c r="Z246" s="49">
        <v>0</v>
      </c>
      <c r="AA246" s="49">
        <v>2</v>
      </c>
      <c r="AB246" s="49">
        <v>0</v>
      </c>
      <c r="AC246" s="49">
        <v>0</v>
      </c>
      <c r="AD246" s="49">
        <v>0</v>
      </c>
      <c r="AE246" s="293" t="s">
        <v>2356</v>
      </c>
      <c r="AF246" s="294"/>
      <c r="AG246" s="49">
        <v>0</v>
      </c>
      <c r="AH246" s="49">
        <v>0</v>
      </c>
      <c r="AI246" s="49">
        <v>1</v>
      </c>
      <c r="AJ246" s="49">
        <v>0</v>
      </c>
      <c r="AK246" s="49">
        <v>3</v>
      </c>
      <c r="AL246" s="49">
        <v>0</v>
      </c>
      <c r="AM246" s="49">
        <v>0</v>
      </c>
      <c r="AN246" s="49">
        <v>0</v>
      </c>
      <c r="AO246" s="294"/>
      <c r="AP246" s="330">
        <v>2</v>
      </c>
      <c r="AQ246" s="331">
        <v>0</v>
      </c>
      <c r="AR246" s="331">
        <v>0</v>
      </c>
      <c r="AS246" s="331">
        <v>0</v>
      </c>
      <c r="AT246" s="331">
        <v>0</v>
      </c>
      <c r="AU246" s="294"/>
      <c r="AV246" s="332">
        <v>7</v>
      </c>
      <c r="AW246" s="331">
        <v>0.14299999999999999</v>
      </c>
      <c r="AX246" s="331">
        <v>0.4</v>
      </c>
      <c r="AY246" s="331">
        <v>0.14299999999999999</v>
      </c>
      <c r="AZ246" s="331">
        <v>0.54300000000000004</v>
      </c>
    </row>
    <row r="247" spans="1:52" ht="15.75" thickBot="1">
      <c r="A247" s="50" t="s">
        <v>2357</v>
      </c>
      <c r="B247" s="50" t="s">
        <v>2358</v>
      </c>
      <c r="C247" s="49">
        <v>22</v>
      </c>
      <c r="D247" s="49" t="s">
        <v>44</v>
      </c>
      <c r="E247" s="49" t="s">
        <v>34</v>
      </c>
      <c r="F247" s="49" t="s">
        <v>10</v>
      </c>
      <c r="G247" s="49">
        <v>4</v>
      </c>
      <c r="H247" s="49">
        <v>8</v>
      </c>
      <c r="I247" s="49">
        <v>8</v>
      </c>
      <c r="J247" s="292">
        <v>0.125</v>
      </c>
      <c r="K247" s="292">
        <v>0.125</v>
      </c>
      <c r="L247" s="292">
        <v>0.25</v>
      </c>
      <c r="M247" s="292">
        <v>0.375</v>
      </c>
      <c r="N247" s="49">
        <v>0</v>
      </c>
      <c r="O247" s="49">
        <v>1</v>
      </c>
      <c r="P247" s="49">
        <v>1</v>
      </c>
      <c r="Q247" s="49">
        <v>0</v>
      </c>
      <c r="R247" s="49">
        <v>0</v>
      </c>
      <c r="S247" s="49">
        <v>0</v>
      </c>
      <c r="T247" s="49">
        <v>0</v>
      </c>
      <c r="U247" s="49">
        <v>0</v>
      </c>
      <c r="V247" s="49">
        <v>0</v>
      </c>
      <c r="W247" s="49">
        <v>3</v>
      </c>
      <c r="X247" s="49">
        <v>-5</v>
      </c>
      <c r="Y247" s="49">
        <v>2</v>
      </c>
      <c r="Z247" s="49">
        <v>0</v>
      </c>
      <c r="AA247" s="49">
        <v>0</v>
      </c>
      <c r="AB247" s="49">
        <v>0</v>
      </c>
      <c r="AC247" s="49">
        <v>0</v>
      </c>
      <c r="AD247" s="49">
        <v>0</v>
      </c>
      <c r="AE247" s="293" t="s">
        <v>2223</v>
      </c>
      <c r="AF247" s="294"/>
      <c r="AG247" s="49">
        <v>0</v>
      </c>
      <c r="AH247" s="49">
        <v>0</v>
      </c>
      <c r="AI247" s="49">
        <v>0</v>
      </c>
      <c r="AJ247" s="49">
        <v>0</v>
      </c>
      <c r="AK247" s="49">
        <v>0</v>
      </c>
      <c r="AL247" s="49">
        <v>3</v>
      </c>
      <c r="AM247" s="49">
        <v>0</v>
      </c>
      <c r="AN247" s="49">
        <v>2</v>
      </c>
      <c r="AO247" s="294"/>
      <c r="AP247" s="330">
        <v>4</v>
      </c>
      <c r="AQ247" s="331">
        <v>0</v>
      </c>
      <c r="AR247" s="331">
        <v>0</v>
      </c>
      <c r="AS247" s="331">
        <v>0</v>
      </c>
      <c r="AT247" s="331">
        <v>0</v>
      </c>
      <c r="AU247" s="294"/>
      <c r="AV247" s="332">
        <v>4</v>
      </c>
      <c r="AW247" s="331">
        <v>0.25</v>
      </c>
      <c r="AX247" s="331">
        <v>0.25</v>
      </c>
      <c r="AY247" s="331">
        <v>0.5</v>
      </c>
      <c r="AZ247" s="331">
        <v>0.75</v>
      </c>
    </row>
    <row r="248" spans="1:52" ht="15.75" thickBot="1">
      <c r="A248" s="50" t="s">
        <v>2359</v>
      </c>
      <c r="B248" s="50" t="s">
        <v>2360</v>
      </c>
      <c r="C248" s="49">
        <v>25</v>
      </c>
      <c r="D248" s="49" t="s">
        <v>38</v>
      </c>
      <c r="E248" s="49" t="s">
        <v>34</v>
      </c>
      <c r="F248" s="49" t="s">
        <v>35</v>
      </c>
      <c r="G248" s="49">
        <v>3</v>
      </c>
      <c r="H248" s="49">
        <v>9</v>
      </c>
      <c r="I248" s="49">
        <v>8</v>
      </c>
      <c r="J248" s="292">
        <v>0.125</v>
      </c>
      <c r="K248" s="292">
        <v>0.111</v>
      </c>
      <c r="L248" s="292">
        <v>0.125</v>
      </c>
      <c r="M248" s="292">
        <v>0.23599999999999999</v>
      </c>
      <c r="N248" s="49">
        <v>0</v>
      </c>
      <c r="O248" s="49">
        <v>1</v>
      </c>
      <c r="P248" s="49">
        <v>0</v>
      </c>
      <c r="Q248" s="49">
        <v>0</v>
      </c>
      <c r="R248" s="49">
        <v>0</v>
      </c>
      <c r="S248" s="49">
        <v>1</v>
      </c>
      <c r="T248" s="49">
        <v>0</v>
      </c>
      <c r="U248" s="49">
        <v>0</v>
      </c>
      <c r="V248" s="49">
        <v>0</v>
      </c>
      <c r="W248" s="49">
        <v>1</v>
      </c>
      <c r="X248" s="49">
        <v>-36</v>
      </c>
      <c r="Y248" s="49">
        <v>1</v>
      </c>
      <c r="Z248" s="49">
        <v>0</v>
      </c>
      <c r="AA248" s="49">
        <v>0</v>
      </c>
      <c r="AB248" s="49">
        <v>0</v>
      </c>
      <c r="AC248" s="49">
        <v>1</v>
      </c>
      <c r="AD248" s="49">
        <v>0</v>
      </c>
      <c r="AE248" s="293" t="s">
        <v>2303</v>
      </c>
      <c r="AF248" s="294"/>
      <c r="AG248" s="49">
        <v>0</v>
      </c>
      <c r="AH248" s="49">
        <v>0</v>
      </c>
      <c r="AI248" s="49">
        <v>0</v>
      </c>
      <c r="AJ248" s="49">
        <v>0</v>
      </c>
      <c r="AK248" s="49">
        <v>0</v>
      </c>
      <c r="AL248" s="49">
        <v>0</v>
      </c>
      <c r="AM248" s="49">
        <v>0</v>
      </c>
      <c r="AN248" s="49">
        <v>3</v>
      </c>
      <c r="AO248" s="294"/>
      <c r="AP248" s="330">
        <v>1</v>
      </c>
      <c r="AQ248" s="331">
        <v>0</v>
      </c>
      <c r="AR248" s="331">
        <v>0</v>
      </c>
      <c r="AS248" s="331">
        <v>0</v>
      </c>
      <c r="AT248" s="331">
        <v>0</v>
      </c>
      <c r="AU248" s="294"/>
      <c r="AV248" s="332">
        <v>7</v>
      </c>
      <c r="AW248" s="331">
        <v>0.14299999999999999</v>
      </c>
      <c r="AX248" s="331">
        <v>0.125</v>
      </c>
      <c r="AY248" s="331">
        <v>0.14299999999999999</v>
      </c>
      <c r="AZ248" s="331">
        <v>0.26800000000000002</v>
      </c>
    </row>
    <row r="249" spans="1:52" ht="15.75" thickBot="1">
      <c r="A249" s="50" t="s">
        <v>2361</v>
      </c>
      <c r="B249" s="50" t="s">
        <v>2362</v>
      </c>
      <c r="C249" s="49">
        <v>28</v>
      </c>
      <c r="D249" s="49" t="s">
        <v>129</v>
      </c>
      <c r="E249" s="49" t="s">
        <v>43</v>
      </c>
      <c r="F249" s="49" t="s">
        <v>37</v>
      </c>
      <c r="G249" s="49">
        <v>2</v>
      </c>
      <c r="H249" s="49">
        <v>8</v>
      </c>
      <c r="I249" s="49">
        <v>8</v>
      </c>
      <c r="J249" s="292">
        <v>0</v>
      </c>
      <c r="K249" s="292">
        <v>0</v>
      </c>
      <c r="L249" s="292">
        <v>0</v>
      </c>
      <c r="M249" s="292">
        <v>0</v>
      </c>
      <c r="N249" s="49">
        <v>0</v>
      </c>
      <c r="O249" s="49">
        <v>0</v>
      </c>
      <c r="P249" s="49">
        <v>0</v>
      </c>
      <c r="Q249" s="49">
        <v>0</v>
      </c>
      <c r="R249" s="49">
        <v>0</v>
      </c>
      <c r="S249" s="49">
        <v>0</v>
      </c>
      <c r="T249" s="49">
        <v>0</v>
      </c>
      <c r="U249" s="49">
        <v>0</v>
      </c>
      <c r="V249" s="49">
        <v>0</v>
      </c>
      <c r="W249" s="49">
        <v>2</v>
      </c>
      <c r="X249" s="49">
        <v>-100</v>
      </c>
      <c r="Y249" s="49">
        <v>0</v>
      </c>
      <c r="Z249" s="49">
        <v>0</v>
      </c>
      <c r="AA249" s="49">
        <v>0</v>
      </c>
      <c r="AB249" s="49">
        <v>0</v>
      </c>
      <c r="AC249" s="49">
        <v>0</v>
      </c>
      <c r="AD249" s="49">
        <v>0</v>
      </c>
      <c r="AE249" s="293" t="s">
        <v>1538</v>
      </c>
      <c r="AF249" s="294"/>
      <c r="AG249" s="49">
        <v>0</v>
      </c>
      <c r="AH249" s="49">
        <v>0</v>
      </c>
      <c r="AI249" s="49">
        <v>2</v>
      </c>
      <c r="AJ249" s="49">
        <v>0</v>
      </c>
      <c r="AK249" s="49">
        <v>0</v>
      </c>
      <c r="AL249" s="49">
        <v>0</v>
      </c>
      <c r="AM249" s="49">
        <v>0</v>
      </c>
      <c r="AN249" s="49">
        <v>0</v>
      </c>
      <c r="AO249" s="294"/>
      <c r="AP249" s="330">
        <v>1</v>
      </c>
      <c r="AQ249" s="331">
        <v>0</v>
      </c>
      <c r="AR249" s="331">
        <v>0</v>
      </c>
      <c r="AS249" s="331">
        <v>0</v>
      </c>
      <c r="AT249" s="331">
        <v>0</v>
      </c>
      <c r="AU249" s="294"/>
      <c r="AV249" s="332">
        <v>7</v>
      </c>
      <c r="AW249" s="331">
        <v>0</v>
      </c>
      <c r="AX249" s="331">
        <v>0</v>
      </c>
      <c r="AY249" s="331">
        <v>0</v>
      </c>
      <c r="AZ249" s="331">
        <v>0</v>
      </c>
    </row>
    <row r="250" spans="1:52" ht="15.75" thickBot="1">
      <c r="A250" s="50" t="s">
        <v>2363</v>
      </c>
      <c r="B250" s="50" t="s">
        <v>2364</v>
      </c>
      <c r="C250" s="49">
        <v>22</v>
      </c>
      <c r="D250" s="49" t="s">
        <v>137</v>
      </c>
      <c r="E250" s="49" t="s">
        <v>34</v>
      </c>
      <c r="F250" s="49" t="s">
        <v>10</v>
      </c>
      <c r="G250" s="49">
        <v>5</v>
      </c>
      <c r="H250" s="49">
        <v>8</v>
      </c>
      <c r="I250" s="49">
        <v>7</v>
      </c>
      <c r="J250" s="292">
        <v>0.57099999999999995</v>
      </c>
      <c r="K250" s="292">
        <v>0.625</v>
      </c>
      <c r="L250" s="292">
        <v>0.85699999999999998</v>
      </c>
      <c r="M250" s="292">
        <v>1.482</v>
      </c>
      <c r="N250" s="49">
        <v>0</v>
      </c>
      <c r="O250" s="49">
        <v>4</v>
      </c>
      <c r="P250" s="49">
        <v>2</v>
      </c>
      <c r="Q250" s="49">
        <v>0</v>
      </c>
      <c r="R250" s="49">
        <v>0</v>
      </c>
      <c r="S250" s="49">
        <v>4</v>
      </c>
      <c r="T250" s="49">
        <v>1</v>
      </c>
      <c r="U250" s="49">
        <v>0</v>
      </c>
      <c r="V250" s="49">
        <v>1</v>
      </c>
      <c r="W250" s="49">
        <v>0</v>
      </c>
      <c r="X250" s="49">
        <v>286</v>
      </c>
      <c r="Y250" s="49">
        <v>6</v>
      </c>
      <c r="Z250" s="49">
        <v>0</v>
      </c>
      <c r="AA250" s="49">
        <v>0</v>
      </c>
      <c r="AB250" s="49">
        <v>0</v>
      </c>
      <c r="AC250" s="49">
        <v>0</v>
      </c>
      <c r="AD250" s="49">
        <v>0</v>
      </c>
      <c r="AE250" s="293" t="s">
        <v>2365</v>
      </c>
      <c r="AF250" s="294"/>
      <c r="AG250" s="49">
        <v>0</v>
      </c>
      <c r="AH250" s="49">
        <v>0</v>
      </c>
      <c r="AI250" s="49">
        <v>0</v>
      </c>
      <c r="AJ250" s="49">
        <v>3</v>
      </c>
      <c r="AK250" s="49">
        <v>0</v>
      </c>
      <c r="AL250" s="49">
        <v>0</v>
      </c>
      <c r="AM250" s="49">
        <v>0</v>
      </c>
      <c r="AN250" s="49">
        <v>0</v>
      </c>
      <c r="AO250" s="294"/>
      <c r="AP250" s="330">
        <v>3</v>
      </c>
      <c r="AQ250" s="331">
        <v>0.66700000000000004</v>
      </c>
      <c r="AR250" s="331">
        <v>0.66700000000000004</v>
      </c>
      <c r="AS250" s="331">
        <v>0.66700000000000004</v>
      </c>
      <c r="AT250" s="331">
        <v>1.333</v>
      </c>
      <c r="AU250" s="294"/>
      <c r="AV250" s="332">
        <v>4</v>
      </c>
      <c r="AW250" s="331">
        <v>0.5</v>
      </c>
      <c r="AX250" s="331">
        <v>0.6</v>
      </c>
      <c r="AY250" s="331">
        <v>1</v>
      </c>
      <c r="AZ250" s="331">
        <v>1.6</v>
      </c>
    </row>
    <row r="251" spans="1:52" ht="15.75" thickBot="1">
      <c r="A251" s="50" t="s">
        <v>2366</v>
      </c>
      <c r="B251" s="50" t="s">
        <v>2367</v>
      </c>
      <c r="C251" s="49">
        <v>27</v>
      </c>
      <c r="D251" s="49" t="s">
        <v>70</v>
      </c>
      <c r="E251" s="49" t="s">
        <v>43</v>
      </c>
      <c r="F251" s="49" t="s">
        <v>10</v>
      </c>
      <c r="G251" s="49">
        <v>7</v>
      </c>
      <c r="H251" s="49">
        <v>9</v>
      </c>
      <c r="I251" s="49">
        <v>7</v>
      </c>
      <c r="J251" s="292">
        <v>0.14299999999999999</v>
      </c>
      <c r="K251" s="292">
        <v>0.33300000000000002</v>
      </c>
      <c r="L251" s="292">
        <v>0.14299999999999999</v>
      </c>
      <c r="M251" s="292">
        <v>0.47599999999999998</v>
      </c>
      <c r="N251" s="49">
        <v>0</v>
      </c>
      <c r="O251" s="49">
        <v>1</v>
      </c>
      <c r="P251" s="49">
        <v>0</v>
      </c>
      <c r="Q251" s="49">
        <v>0</v>
      </c>
      <c r="R251" s="49">
        <v>0</v>
      </c>
      <c r="S251" s="49">
        <v>0</v>
      </c>
      <c r="T251" s="49">
        <v>0</v>
      </c>
      <c r="U251" s="49">
        <v>0</v>
      </c>
      <c r="V251" s="49">
        <v>2</v>
      </c>
      <c r="W251" s="49">
        <v>2</v>
      </c>
      <c r="X251" s="49">
        <v>34</v>
      </c>
      <c r="Y251" s="49">
        <v>1</v>
      </c>
      <c r="Z251" s="49">
        <v>0</v>
      </c>
      <c r="AA251" s="49">
        <v>0</v>
      </c>
      <c r="AB251" s="49">
        <v>0</v>
      </c>
      <c r="AC251" s="49">
        <v>0</v>
      </c>
      <c r="AD251" s="49">
        <v>1</v>
      </c>
      <c r="AE251" s="293" t="s">
        <v>2193</v>
      </c>
      <c r="AF251" s="294"/>
      <c r="AG251" s="49">
        <v>0</v>
      </c>
      <c r="AH251" s="49">
        <v>0</v>
      </c>
      <c r="AI251" s="49">
        <v>0</v>
      </c>
      <c r="AJ251" s="49">
        <v>0</v>
      </c>
      <c r="AK251" s="49">
        <v>0</v>
      </c>
      <c r="AL251" s="49">
        <v>5</v>
      </c>
      <c r="AM251" s="49">
        <v>0</v>
      </c>
      <c r="AN251" s="49">
        <v>0</v>
      </c>
      <c r="AO251" s="294"/>
      <c r="AP251" s="330">
        <v>5</v>
      </c>
      <c r="AQ251" s="331">
        <v>0.2</v>
      </c>
      <c r="AR251" s="331">
        <v>0.33300000000000002</v>
      </c>
      <c r="AS251" s="331">
        <v>0.2</v>
      </c>
      <c r="AT251" s="331">
        <v>0.53300000000000003</v>
      </c>
      <c r="AU251" s="294"/>
      <c r="AV251" s="332">
        <v>2</v>
      </c>
      <c r="AW251" s="331">
        <v>0</v>
      </c>
      <c r="AX251" s="331">
        <v>0.33300000000000002</v>
      </c>
      <c r="AY251" s="331">
        <v>0</v>
      </c>
      <c r="AZ251" s="331">
        <v>0.33300000000000002</v>
      </c>
    </row>
    <row r="252" spans="1:52" ht="15.75" thickBot="1">
      <c r="A252" s="50" t="s">
        <v>2368</v>
      </c>
      <c r="B252" s="50" t="s">
        <v>2369</v>
      </c>
      <c r="C252" s="49">
        <v>28</v>
      </c>
      <c r="D252" s="49" t="s">
        <v>36</v>
      </c>
      <c r="E252" s="49" t="s">
        <v>34</v>
      </c>
      <c r="F252" s="49" t="s">
        <v>10</v>
      </c>
      <c r="G252" s="49">
        <v>3</v>
      </c>
      <c r="H252" s="49">
        <v>8</v>
      </c>
      <c r="I252" s="49">
        <v>7</v>
      </c>
      <c r="J252" s="292">
        <v>0</v>
      </c>
      <c r="K252" s="292">
        <v>0.125</v>
      </c>
      <c r="L252" s="292">
        <v>0</v>
      </c>
      <c r="M252" s="292">
        <v>0.125</v>
      </c>
      <c r="N252" s="49">
        <v>0</v>
      </c>
      <c r="O252" s="49">
        <v>0</v>
      </c>
      <c r="P252" s="49">
        <v>0</v>
      </c>
      <c r="Q252" s="49">
        <v>0</v>
      </c>
      <c r="R252" s="49">
        <v>0</v>
      </c>
      <c r="S252" s="49">
        <v>0</v>
      </c>
      <c r="T252" s="49">
        <v>0</v>
      </c>
      <c r="U252" s="49">
        <v>0</v>
      </c>
      <c r="V252" s="49">
        <v>1</v>
      </c>
      <c r="W252" s="49">
        <v>3</v>
      </c>
      <c r="X252" s="49">
        <v>-61</v>
      </c>
      <c r="Y252" s="49">
        <v>0</v>
      </c>
      <c r="Z252" s="49">
        <v>0</v>
      </c>
      <c r="AA252" s="49">
        <v>0</v>
      </c>
      <c r="AB252" s="49">
        <v>0</v>
      </c>
      <c r="AC252" s="49">
        <v>0</v>
      </c>
      <c r="AD252" s="49">
        <v>0</v>
      </c>
      <c r="AE252" s="293" t="s">
        <v>2370</v>
      </c>
      <c r="AF252" s="294"/>
      <c r="AG252" s="49">
        <v>0</v>
      </c>
      <c r="AH252" s="49">
        <v>0</v>
      </c>
      <c r="AI252" s="49">
        <v>0</v>
      </c>
      <c r="AJ252" s="49">
        <v>0</v>
      </c>
      <c r="AK252" s="49">
        <v>0</v>
      </c>
      <c r="AL252" s="49">
        <v>0</v>
      </c>
      <c r="AM252" s="49">
        <v>3</v>
      </c>
      <c r="AN252" s="49">
        <v>0</v>
      </c>
      <c r="AO252" s="294"/>
      <c r="AP252" s="330">
        <v>4</v>
      </c>
      <c r="AQ252" s="331">
        <v>0</v>
      </c>
      <c r="AR252" s="331">
        <v>0</v>
      </c>
      <c r="AS252" s="331">
        <v>0</v>
      </c>
      <c r="AT252" s="331">
        <v>0</v>
      </c>
      <c r="AU252" s="294"/>
      <c r="AV252" s="332">
        <v>3</v>
      </c>
      <c r="AW252" s="331">
        <v>0</v>
      </c>
      <c r="AX252" s="331">
        <v>0.25</v>
      </c>
      <c r="AY252" s="331">
        <v>0</v>
      </c>
      <c r="AZ252" s="331">
        <v>0.25</v>
      </c>
    </row>
    <row r="253" spans="1:52" ht="15.75" thickBot="1">
      <c r="A253" s="50" t="s">
        <v>2371</v>
      </c>
      <c r="B253" s="50" t="s">
        <v>2372</v>
      </c>
      <c r="C253" s="49">
        <v>26</v>
      </c>
      <c r="D253" s="49" t="s">
        <v>62</v>
      </c>
      <c r="E253" s="49" t="s">
        <v>34</v>
      </c>
      <c r="F253" s="49" t="s">
        <v>35</v>
      </c>
      <c r="G253" s="49">
        <v>3</v>
      </c>
      <c r="H253" s="49">
        <v>6</v>
      </c>
      <c r="I253" s="49">
        <v>6</v>
      </c>
      <c r="J253" s="292">
        <v>0</v>
      </c>
      <c r="K253" s="292">
        <v>0</v>
      </c>
      <c r="L253" s="292">
        <v>0</v>
      </c>
      <c r="M253" s="292">
        <v>0</v>
      </c>
      <c r="N253" s="49">
        <v>0</v>
      </c>
      <c r="O253" s="49">
        <v>0</v>
      </c>
      <c r="P253" s="49">
        <v>0</v>
      </c>
      <c r="Q253" s="49">
        <v>0</v>
      </c>
      <c r="R253" s="49">
        <v>0</v>
      </c>
      <c r="S253" s="49">
        <v>0</v>
      </c>
      <c r="T253" s="49">
        <v>0</v>
      </c>
      <c r="U253" s="49">
        <v>0</v>
      </c>
      <c r="V253" s="49">
        <v>0</v>
      </c>
      <c r="W253" s="49">
        <v>5</v>
      </c>
      <c r="X253" s="49">
        <v>-100</v>
      </c>
      <c r="Y253" s="49">
        <v>0</v>
      </c>
      <c r="Z253" s="49">
        <v>0</v>
      </c>
      <c r="AA253" s="49">
        <v>0</v>
      </c>
      <c r="AB253" s="49">
        <v>0</v>
      </c>
      <c r="AC253" s="49">
        <v>0</v>
      </c>
      <c r="AD253" s="49">
        <v>0</v>
      </c>
      <c r="AE253" s="293" t="s">
        <v>2373</v>
      </c>
      <c r="AF253" s="294"/>
      <c r="AG253" s="49">
        <v>0</v>
      </c>
      <c r="AH253" s="49">
        <v>0</v>
      </c>
      <c r="AI253" s="49">
        <v>0</v>
      </c>
      <c r="AJ253" s="49">
        <v>0</v>
      </c>
      <c r="AK253" s="49">
        <v>0</v>
      </c>
      <c r="AL253" s="49">
        <v>0</v>
      </c>
      <c r="AM253" s="49">
        <v>0</v>
      </c>
      <c r="AN253" s="49">
        <v>2</v>
      </c>
      <c r="AO253" s="294"/>
      <c r="AP253" s="330">
        <v>0</v>
      </c>
      <c r="AQ253" s="353">
        <v>0</v>
      </c>
      <c r="AR253" s="353">
        <v>0</v>
      </c>
      <c r="AS253" s="353">
        <v>0</v>
      </c>
      <c r="AT253" s="353">
        <v>0</v>
      </c>
      <c r="AU253" s="294"/>
      <c r="AV253" s="332">
        <v>6</v>
      </c>
      <c r="AW253" s="331">
        <v>0</v>
      </c>
      <c r="AX253" s="331">
        <v>0</v>
      </c>
      <c r="AY253" s="331">
        <v>0</v>
      </c>
      <c r="AZ253" s="331">
        <v>0</v>
      </c>
    </row>
    <row r="254" spans="1:52" ht="15.75" thickBot="1">
      <c r="A254" s="50" t="s">
        <v>2374</v>
      </c>
      <c r="B254" s="50" t="s">
        <v>2375</v>
      </c>
      <c r="C254" s="49">
        <v>27</v>
      </c>
      <c r="D254" s="49" t="s">
        <v>44</v>
      </c>
      <c r="E254" s="49" t="s">
        <v>34</v>
      </c>
      <c r="F254" s="49" t="s">
        <v>35</v>
      </c>
      <c r="G254" s="49">
        <v>3</v>
      </c>
      <c r="H254" s="49">
        <v>5</v>
      </c>
      <c r="I254" s="49">
        <v>5</v>
      </c>
      <c r="J254" s="292">
        <v>0.4</v>
      </c>
      <c r="K254" s="292">
        <v>0.4</v>
      </c>
      <c r="L254" s="292">
        <v>1.2</v>
      </c>
      <c r="M254" s="292">
        <v>1.6</v>
      </c>
      <c r="N254" s="49">
        <v>2</v>
      </c>
      <c r="O254" s="49">
        <v>2</v>
      </c>
      <c r="P254" s="49">
        <v>1</v>
      </c>
      <c r="Q254" s="49">
        <v>0</v>
      </c>
      <c r="R254" s="49">
        <v>1</v>
      </c>
      <c r="S254" s="49">
        <v>3</v>
      </c>
      <c r="T254" s="49">
        <v>0</v>
      </c>
      <c r="U254" s="49">
        <v>0</v>
      </c>
      <c r="V254" s="49">
        <v>0</v>
      </c>
      <c r="W254" s="49">
        <v>0</v>
      </c>
      <c r="X254" s="49">
        <v>294</v>
      </c>
      <c r="Y254" s="49">
        <v>6</v>
      </c>
      <c r="Z254" s="49">
        <v>0</v>
      </c>
      <c r="AA254" s="49">
        <v>0</v>
      </c>
      <c r="AB254" s="49">
        <v>0</v>
      </c>
      <c r="AC254" s="49">
        <v>0</v>
      </c>
      <c r="AD254" s="49">
        <v>0</v>
      </c>
      <c r="AE254" s="293" t="s">
        <v>2266</v>
      </c>
      <c r="AF254" s="294"/>
      <c r="AG254" s="49">
        <v>0</v>
      </c>
      <c r="AH254" s="49">
        <v>0</v>
      </c>
      <c r="AI254" s="49">
        <v>0</v>
      </c>
      <c r="AJ254" s="49">
        <v>0</v>
      </c>
      <c r="AK254" s="49">
        <v>0</v>
      </c>
      <c r="AL254" s="49">
        <v>1</v>
      </c>
      <c r="AM254" s="49">
        <v>1</v>
      </c>
      <c r="AN254" s="49">
        <v>0</v>
      </c>
      <c r="AO254" s="294"/>
      <c r="AP254" s="330">
        <v>0</v>
      </c>
      <c r="AQ254" s="353">
        <v>0</v>
      </c>
      <c r="AR254" s="353">
        <v>0</v>
      </c>
      <c r="AS254" s="353">
        <v>0</v>
      </c>
      <c r="AT254" s="353">
        <v>0</v>
      </c>
      <c r="AU254" s="294"/>
      <c r="AV254" s="332">
        <v>5</v>
      </c>
      <c r="AW254" s="331">
        <v>0.4</v>
      </c>
      <c r="AX254" s="331">
        <v>0.4</v>
      </c>
      <c r="AY254" s="331">
        <v>1.2</v>
      </c>
      <c r="AZ254" s="331">
        <v>1.6</v>
      </c>
    </row>
    <row r="255" spans="1:52" ht="15.75" thickBot="1">
      <c r="A255" s="50" t="s">
        <v>2376</v>
      </c>
      <c r="B255" s="50" t="s">
        <v>2377</v>
      </c>
      <c r="C255" s="49">
        <v>24</v>
      </c>
      <c r="D255" s="49" t="s">
        <v>49</v>
      </c>
      <c r="E255" s="49" t="s">
        <v>43</v>
      </c>
      <c r="F255" s="49" t="s">
        <v>10</v>
      </c>
      <c r="G255" s="49">
        <v>2</v>
      </c>
      <c r="H255" s="49">
        <v>5</v>
      </c>
      <c r="I255" s="49">
        <v>5</v>
      </c>
      <c r="J255" s="292">
        <v>0</v>
      </c>
      <c r="K255" s="292">
        <v>0</v>
      </c>
      <c r="L255" s="292">
        <v>0</v>
      </c>
      <c r="M255" s="292">
        <v>0</v>
      </c>
      <c r="N255" s="49">
        <v>0</v>
      </c>
      <c r="O255" s="49">
        <v>0</v>
      </c>
      <c r="P255" s="49">
        <v>0</v>
      </c>
      <c r="Q255" s="49">
        <v>0</v>
      </c>
      <c r="R255" s="49">
        <v>0</v>
      </c>
      <c r="S255" s="49">
        <v>0</v>
      </c>
      <c r="T255" s="49">
        <v>0</v>
      </c>
      <c r="U255" s="49">
        <v>0</v>
      </c>
      <c r="V255" s="49">
        <v>0</v>
      </c>
      <c r="W255" s="49">
        <v>3</v>
      </c>
      <c r="X255" s="49">
        <v>-100</v>
      </c>
      <c r="Y255" s="49">
        <v>0</v>
      </c>
      <c r="Z255" s="49">
        <v>0</v>
      </c>
      <c r="AA255" s="49">
        <v>0</v>
      </c>
      <c r="AB255" s="49">
        <v>0</v>
      </c>
      <c r="AC255" s="49">
        <v>0</v>
      </c>
      <c r="AD255" s="49">
        <v>0</v>
      </c>
      <c r="AE255" s="293" t="s">
        <v>2378</v>
      </c>
      <c r="AF255" s="294"/>
      <c r="AG255" s="49">
        <v>0</v>
      </c>
      <c r="AH255" s="49">
        <v>0</v>
      </c>
      <c r="AI255" s="49">
        <v>0</v>
      </c>
      <c r="AJ255" s="49">
        <v>0</v>
      </c>
      <c r="AK255" s="49">
        <v>1</v>
      </c>
      <c r="AL255" s="49">
        <v>0</v>
      </c>
      <c r="AM255" s="49">
        <v>0</v>
      </c>
      <c r="AN255" s="49">
        <v>0</v>
      </c>
      <c r="AO255" s="294"/>
      <c r="AP255" s="330">
        <v>1</v>
      </c>
      <c r="AQ255" s="331">
        <v>0</v>
      </c>
      <c r="AR255" s="331">
        <v>0</v>
      </c>
      <c r="AS255" s="331">
        <v>0</v>
      </c>
      <c r="AT255" s="331">
        <v>0</v>
      </c>
      <c r="AU255" s="294"/>
      <c r="AV255" s="332">
        <v>4</v>
      </c>
      <c r="AW255" s="331">
        <v>0</v>
      </c>
      <c r="AX255" s="331">
        <v>0</v>
      </c>
      <c r="AY255" s="331">
        <v>0</v>
      </c>
      <c r="AZ255" s="331">
        <v>0</v>
      </c>
    </row>
    <row r="256" spans="1:52" ht="15.75" thickBot="1">
      <c r="A256" s="50" t="s">
        <v>2379</v>
      </c>
      <c r="B256" s="50" t="s">
        <v>2380</v>
      </c>
      <c r="C256" s="49">
        <v>26</v>
      </c>
      <c r="D256" s="49" t="s">
        <v>40</v>
      </c>
      <c r="E256" s="49" t="s">
        <v>34</v>
      </c>
      <c r="F256" s="49" t="s">
        <v>10</v>
      </c>
      <c r="G256" s="49">
        <v>12</v>
      </c>
      <c r="H256" s="49">
        <v>5</v>
      </c>
      <c r="I256" s="49">
        <v>4</v>
      </c>
      <c r="J256" s="292">
        <v>0</v>
      </c>
      <c r="K256" s="292">
        <v>0.2</v>
      </c>
      <c r="L256" s="292">
        <v>0</v>
      </c>
      <c r="M256" s="292">
        <v>0.2</v>
      </c>
      <c r="N256" s="49">
        <v>2</v>
      </c>
      <c r="O256" s="49">
        <v>0</v>
      </c>
      <c r="P256" s="49">
        <v>0</v>
      </c>
      <c r="Q256" s="49">
        <v>0</v>
      </c>
      <c r="R256" s="49">
        <v>0</v>
      </c>
      <c r="S256" s="49">
        <v>0</v>
      </c>
      <c r="T256" s="49">
        <v>2</v>
      </c>
      <c r="U256" s="49">
        <v>2</v>
      </c>
      <c r="V256" s="49">
        <v>1</v>
      </c>
      <c r="W256" s="49">
        <v>2</v>
      </c>
      <c r="X256" s="49">
        <v>-39</v>
      </c>
      <c r="Y256" s="49">
        <v>0</v>
      </c>
      <c r="Z256" s="49">
        <v>0</v>
      </c>
      <c r="AA256" s="49">
        <v>0</v>
      </c>
      <c r="AB256" s="49">
        <v>0</v>
      </c>
      <c r="AC256" s="49">
        <v>0</v>
      </c>
      <c r="AD256" s="49">
        <v>0</v>
      </c>
      <c r="AE256" s="293" t="s">
        <v>2381</v>
      </c>
      <c r="AF256" s="294"/>
      <c r="AG256" s="49">
        <v>0</v>
      </c>
      <c r="AH256" s="49">
        <v>0</v>
      </c>
      <c r="AI256" s="49">
        <v>0</v>
      </c>
      <c r="AJ256" s="49">
        <v>0</v>
      </c>
      <c r="AK256" s="49">
        <v>0</v>
      </c>
      <c r="AL256" s="49">
        <v>2</v>
      </c>
      <c r="AM256" s="49">
        <v>0</v>
      </c>
      <c r="AN256" s="49">
        <v>0</v>
      </c>
      <c r="AO256" s="294"/>
      <c r="AP256" s="330">
        <v>1</v>
      </c>
      <c r="AQ256" s="331">
        <v>0</v>
      </c>
      <c r="AR256" s="331">
        <v>0.5</v>
      </c>
      <c r="AS256" s="331">
        <v>0</v>
      </c>
      <c r="AT256" s="331">
        <v>0.5</v>
      </c>
      <c r="AU256" s="294"/>
      <c r="AV256" s="332">
        <v>3</v>
      </c>
      <c r="AW256" s="331">
        <v>0</v>
      </c>
      <c r="AX256" s="331">
        <v>0</v>
      </c>
      <c r="AY256" s="331">
        <v>0</v>
      </c>
      <c r="AZ256" s="331">
        <v>0</v>
      </c>
    </row>
    <row r="257" spans="1:52" ht="15.75" thickBot="1">
      <c r="A257" s="50" t="s">
        <v>2382</v>
      </c>
      <c r="B257" s="50" t="s">
        <v>2383</v>
      </c>
      <c r="C257" s="49">
        <v>32</v>
      </c>
      <c r="D257" s="49" t="s">
        <v>71</v>
      </c>
      <c r="E257" s="49" t="s">
        <v>43</v>
      </c>
      <c r="F257" s="49" t="s">
        <v>35</v>
      </c>
      <c r="G257" s="49">
        <v>7</v>
      </c>
      <c r="H257" s="49">
        <v>3</v>
      </c>
      <c r="I257" s="49">
        <v>3</v>
      </c>
      <c r="J257" s="292">
        <v>0</v>
      </c>
      <c r="K257" s="292">
        <v>0</v>
      </c>
      <c r="L257" s="292">
        <v>0</v>
      </c>
      <c r="M257" s="292">
        <v>0</v>
      </c>
      <c r="N257" s="49">
        <v>0</v>
      </c>
      <c r="O257" s="49">
        <v>0</v>
      </c>
      <c r="P257" s="49">
        <v>0</v>
      </c>
      <c r="Q257" s="49">
        <v>0</v>
      </c>
      <c r="R257" s="49">
        <v>0</v>
      </c>
      <c r="S257" s="49">
        <v>0</v>
      </c>
      <c r="T257" s="49">
        <v>2</v>
      </c>
      <c r="U257" s="49">
        <v>1</v>
      </c>
      <c r="V257" s="49">
        <v>0</v>
      </c>
      <c r="W257" s="49">
        <v>2</v>
      </c>
      <c r="X257" s="49">
        <v>-100</v>
      </c>
      <c r="Y257" s="49">
        <v>0</v>
      </c>
      <c r="Z257" s="49">
        <v>0</v>
      </c>
      <c r="AA257" s="49">
        <v>0</v>
      </c>
      <c r="AB257" s="49">
        <v>0</v>
      </c>
      <c r="AC257" s="49">
        <v>0</v>
      </c>
      <c r="AD257" s="49">
        <v>0</v>
      </c>
      <c r="AE257" s="293" t="s">
        <v>2384</v>
      </c>
      <c r="AF257" s="294"/>
      <c r="AG257" s="49">
        <v>0</v>
      </c>
      <c r="AH257" s="49">
        <v>0</v>
      </c>
      <c r="AI257" s="49">
        <v>0</v>
      </c>
      <c r="AJ257" s="49">
        <v>0</v>
      </c>
      <c r="AK257" s="49">
        <v>0</v>
      </c>
      <c r="AL257" s="49">
        <v>2</v>
      </c>
      <c r="AM257" s="49">
        <v>1</v>
      </c>
      <c r="AN257" s="49">
        <v>0</v>
      </c>
      <c r="AO257" s="294"/>
      <c r="AP257" s="330">
        <v>1</v>
      </c>
      <c r="AQ257" s="331">
        <v>0</v>
      </c>
      <c r="AR257" s="331">
        <v>0</v>
      </c>
      <c r="AS257" s="331">
        <v>0</v>
      </c>
      <c r="AT257" s="331">
        <v>0</v>
      </c>
      <c r="AU257" s="294"/>
      <c r="AV257" s="332">
        <v>2</v>
      </c>
      <c r="AW257" s="331">
        <v>0</v>
      </c>
      <c r="AX257" s="331">
        <v>0</v>
      </c>
      <c r="AY257" s="331">
        <v>0</v>
      </c>
      <c r="AZ257" s="331">
        <v>0</v>
      </c>
    </row>
    <row r="258" spans="1:52" ht="15.75" thickBot="1">
      <c r="A258" s="50" t="s">
        <v>2385</v>
      </c>
      <c r="B258" s="50" t="s">
        <v>2386</v>
      </c>
      <c r="C258" s="49">
        <v>29</v>
      </c>
      <c r="D258" s="49" t="s">
        <v>69</v>
      </c>
      <c r="E258" s="49" t="s">
        <v>43</v>
      </c>
      <c r="F258" s="49" t="s">
        <v>10</v>
      </c>
      <c r="G258" s="49">
        <v>2</v>
      </c>
      <c r="H258" s="49">
        <v>3</v>
      </c>
      <c r="I258" s="49">
        <v>3</v>
      </c>
      <c r="J258" s="292">
        <v>0</v>
      </c>
      <c r="K258" s="292">
        <v>0</v>
      </c>
      <c r="L258" s="292">
        <v>0</v>
      </c>
      <c r="M258" s="292">
        <v>0</v>
      </c>
      <c r="N258" s="49">
        <v>0</v>
      </c>
      <c r="O258" s="49">
        <v>0</v>
      </c>
      <c r="P258" s="49">
        <v>0</v>
      </c>
      <c r="Q258" s="49">
        <v>0</v>
      </c>
      <c r="R258" s="49">
        <v>0</v>
      </c>
      <c r="S258" s="49">
        <v>0</v>
      </c>
      <c r="T258" s="49">
        <v>0</v>
      </c>
      <c r="U258" s="49">
        <v>0</v>
      </c>
      <c r="V258" s="49">
        <v>0</v>
      </c>
      <c r="W258" s="49">
        <v>2</v>
      </c>
      <c r="X258" s="49">
        <v>-100</v>
      </c>
      <c r="Y258" s="49">
        <v>0</v>
      </c>
      <c r="Z258" s="49">
        <v>0</v>
      </c>
      <c r="AA258" s="49">
        <v>0</v>
      </c>
      <c r="AB258" s="49">
        <v>0</v>
      </c>
      <c r="AC258" s="49">
        <v>0</v>
      </c>
      <c r="AD258" s="49">
        <v>0</v>
      </c>
      <c r="AE258" s="293" t="s">
        <v>1538</v>
      </c>
      <c r="AF258" s="294"/>
      <c r="AG258" s="49">
        <v>0</v>
      </c>
      <c r="AH258" s="49">
        <v>0</v>
      </c>
      <c r="AI258" s="49">
        <v>2</v>
      </c>
      <c r="AJ258" s="49">
        <v>0</v>
      </c>
      <c r="AK258" s="49">
        <v>0</v>
      </c>
      <c r="AL258" s="49">
        <v>0</v>
      </c>
      <c r="AM258" s="49">
        <v>0</v>
      </c>
      <c r="AN258" s="49">
        <v>0</v>
      </c>
      <c r="AO258" s="294"/>
      <c r="AP258" s="330">
        <v>0</v>
      </c>
      <c r="AQ258" s="353">
        <v>0</v>
      </c>
      <c r="AR258" s="353">
        <v>0</v>
      </c>
      <c r="AS258" s="353">
        <v>0</v>
      </c>
      <c r="AT258" s="353">
        <v>0</v>
      </c>
      <c r="AU258" s="294"/>
      <c r="AV258" s="332">
        <v>3</v>
      </c>
      <c r="AW258" s="331">
        <v>0</v>
      </c>
      <c r="AX258" s="331">
        <v>0</v>
      </c>
      <c r="AY258" s="331">
        <v>0</v>
      </c>
      <c r="AZ258" s="331">
        <v>0</v>
      </c>
    </row>
    <row r="259" spans="1:52" ht="15.75" thickBot="1">
      <c r="A259" s="50" t="s">
        <v>2387</v>
      </c>
      <c r="B259" s="50" t="s">
        <v>2388</v>
      </c>
      <c r="C259" s="49">
        <v>27</v>
      </c>
      <c r="D259" s="49" t="s">
        <v>44</v>
      </c>
      <c r="E259" s="49" t="s">
        <v>34</v>
      </c>
      <c r="F259" s="49" t="s">
        <v>35</v>
      </c>
      <c r="G259" s="49">
        <v>3</v>
      </c>
      <c r="H259" s="49">
        <v>4</v>
      </c>
      <c r="I259" s="49">
        <v>3</v>
      </c>
      <c r="J259" s="292">
        <v>0</v>
      </c>
      <c r="K259" s="292">
        <v>0</v>
      </c>
      <c r="L259" s="292">
        <v>0</v>
      </c>
      <c r="M259" s="292">
        <v>0</v>
      </c>
      <c r="N259" s="49">
        <v>0</v>
      </c>
      <c r="O259" s="49">
        <v>0</v>
      </c>
      <c r="P259" s="49">
        <v>0</v>
      </c>
      <c r="Q259" s="49">
        <v>0</v>
      </c>
      <c r="R259" s="49">
        <v>0</v>
      </c>
      <c r="S259" s="49">
        <v>0</v>
      </c>
      <c r="T259" s="49">
        <v>0</v>
      </c>
      <c r="U259" s="49">
        <v>0</v>
      </c>
      <c r="V259" s="49">
        <v>0</v>
      </c>
      <c r="W259" s="49">
        <v>1</v>
      </c>
      <c r="X259" s="49">
        <v>-100</v>
      </c>
      <c r="Y259" s="49">
        <v>0</v>
      </c>
      <c r="Z259" s="49">
        <v>0</v>
      </c>
      <c r="AA259" s="49">
        <v>0</v>
      </c>
      <c r="AB259" s="49">
        <v>1</v>
      </c>
      <c r="AC259" s="49">
        <v>0</v>
      </c>
      <c r="AD259" s="49">
        <v>0</v>
      </c>
      <c r="AE259" s="293" t="s">
        <v>2223</v>
      </c>
      <c r="AF259" s="294"/>
      <c r="AG259" s="49">
        <v>0</v>
      </c>
      <c r="AH259" s="49">
        <v>0</v>
      </c>
      <c r="AI259" s="49">
        <v>0</v>
      </c>
      <c r="AJ259" s="49">
        <v>0</v>
      </c>
      <c r="AK259" s="49">
        <v>0</v>
      </c>
      <c r="AL259" s="49">
        <v>1</v>
      </c>
      <c r="AM259" s="49">
        <v>0</v>
      </c>
      <c r="AN259" s="49">
        <v>1</v>
      </c>
      <c r="AO259" s="294"/>
      <c r="AP259" s="330">
        <v>0</v>
      </c>
      <c r="AQ259" s="353">
        <v>0</v>
      </c>
      <c r="AR259" s="353">
        <v>0</v>
      </c>
      <c r="AS259" s="353">
        <v>0</v>
      </c>
      <c r="AT259" s="353">
        <v>0</v>
      </c>
      <c r="AU259" s="294"/>
      <c r="AV259" s="332">
        <v>3</v>
      </c>
      <c r="AW259" s="331">
        <v>0</v>
      </c>
      <c r="AX259" s="331">
        <v>0</v>
      </c>
      <c r="AY259" s="331">
        <v>0</v>
      </c>
      <c r="AZ259" s="331">
        <v>0</v>
      </c>
    </row>
    <row r="260" spans="1:52" ht="15.75" thickBot="1">
      <c r="A260" s="50" t="s">
        <v>2389</v>
      </c>
      <c r="B260" s="50" t="s">
        <v>2390</v>
      </c>
      <c r="C260" s="49">
        <v>30</v>
      </c>
      <c r="D260" s="49" t="s">
        <v>51</v>
      </c>
      <c r="E260" s="49" t="s">
        <v>43</v>
      </c>
      <c r="F260" s="49" t="s">
        <v>10</v>
      </c>
      <c r="G260" s="49">
        <v>3</v>
      </c>
      <c r="H260" s="49">
        <v>3</v>
      </c>
      <c r="I260" s="49">
        <v>3</v>
      </c>
      <c r="J260" s="292">
        <v>0</v>
      </c>
      <c r="K260" s="292">
        <v>0</v>
      </c>
      <c r="L260" s="292">
        <v>0</v>
      </c>
      <c r="M260" s="292">
        <v>0</v>
      </c>
      <c r="N260" s="49">
        <v>0</v>
      </c>
      <c r="O260" s="49">
        <v>0</v>
      </c>
      <c r="P260" s="49">
        <v>0</v>
      </c>
      <c r="Q260" s="49">
        <v>0</v>
      </c>
      <c r="R260" s="49">
        <v>0</v>
      </c>
      <c r="S260" s="49">
        <v>0</v>
      </c>
      <c r="T260" s="49">
        <v>0</v>
      </c>
      <c r="U260" s="49">
        <v>0</v>
      </c>
      <c r="V260" s="49">
        <v>0</v>
      </c>
      <c r="W260" s="49">
        <v>1</v>
      </c>
      <c r="X260" s="49">
        <v>-100</v>
      </c>
      <c r="Y260" s="49">
        <v>0</v>
      </c>
      <c r="Z260" s="49">
        <v>1</v>
      </c>
      <c r="AA260" s="49">
        <v>0</v>
      </c>
      <c r="AB260" s="49">
        <v>0</v>
      </c>
      <c r="AC260" s="49">
        <v>0</v>
      </c>
      <c r="AD260" s="49">
        <v>0</v>
      </c>
      <c r="AE260" s="293" t="s">
        <v>25</v>
      </c>
      <c r="AF260" s="294"/>
      <c r="AG260" s="49">
        <v>0</v>
      </c>
      <c r="AH260" s="49">
        <v>0</v>
      </c>
      <c r="AI260" s="49">
        <v>0</v>
      </c>
      <c r="AJ260" s="49">
        <v>0</v>
      </c>
      <c r="AK260" s="49">
        <v>0</v>
      </c>
      <c r="AL260" s="49">
        <v>0</v>
      </c>
      <c r="AM260" s="49">
        <v>0</v>
      </c>
      <c r="AN260" s="49">
        <v>0</v>
      </c>
      <c r="AO260" s="294"/>
      <c r="AP260" s="330">
        <v>0</v>
      </c>
      <c r="AQ260" s="353">
        <v>0</v>
      </c>
      <c r="AR260" s="353">
        <v>0</v>
      </c>
      <c r="AS260" s="353">
        <v>0</v>
      </c>
      <c r="AT260" s="353">
        <v>0</v>
      </c>
      <c r="AU260" s="294"/>
      <c r="AV260" s="332">
        <v>3</v>
      </c>
      <c r="AW260" s="331">
        <v>0</v>
      </c>
      <c r="AX260" s="331">
        <v>0</v>
      </c>
      <c r="AY260" s="331">
        <v>0</v>
      </c>
      <c r="AZ260" s="331">
        <v>0</v>
      </c>
    </row>
    <row r="261" spans="1:52" ht="15.75" thickBot="1">
      <c r="A261" s="50" t="s">
        <v>2391</v>
      </c>
      <c r="B261" s="50" t="s">
        <v>2392</v>
      </c>
      <c r="C261" s="49">
        <v>37</v>
      </c>
      <c r="D261" s="49" t="s">
        <v>137</v>
      </c>
      <c r="E261" s="49" t="s">
        <v>34</v>
      </c>
      <c r="F261" s="49" t="s">
        <v>10</v>
      </c>
      <c r="G261" s="49">
        <v>4</v>
      </c>
      <c r="H261" s="49">
        <v>2</v>
      </c>
      <c r="I261" s="49">
        <v>2</v>
      </c>
      <c r="J261" s="292">
        <v>1</v>
      </c>
      <c r="K261" s="292">
        <v>1</v>
      </c>
      <c r="L261" s="292">
        <v>1.5</v>
      </c>
      <c r="M261" s="292">
        <v>2.5</v>
      </c>
      <c r="N261" s="49">
        <v>0</v>
      </c>
      <c r="O261" s="49">
        <v>2</v>
      </c>
      <c r="P261" s="49">
        <v>1</v>
      </c>
      <c r="Q261" s="49">
        <v>0</v>
      </c>
      <c r="R261" s="49">
        <v>0</v>
      </c>
      <c r="S261" s="49">
        <v>2</v>
      </c>
      <c r="T261" s="49">
        <v>0</v>
      </c>
      <c r="U261" s="49">
        <v>0</v>
      </c>
      <c r="V261" s="49">
        <v>0</v>
      </c>
      <c r="W261" s="49">
        <v>0</v>
      </c>
      <c r="X261" s="49">
        <v>546</v>
      </c>
      <c r="Y261" s="49">
        <v>3</v>
      </c>
      <c r="Z261" s="49">
        <v>0</v>
      </c>
      <c r="AA261" s="49">
        <v>0</v>
      </c>
      <c r="AB261" s="49">
        <v>0</v>
      </c>
      <c r="AC261" s="49">
        <v>0</v>
      </c>
      <c r="AD261" s="49">
        <v>0</v>
      </c>
      <c r="AE261" s="293" t="s">
        <v>1455</v>
      </c>
      <c r="AF261" s="294"/>
      <c r="AG261" s="49">
        <v>2</v>
      </c>
      <c r="AH261" s="49">
        <v>0</v>
      </c>
      <c r="AI261" s="49">
        <v>0</v>
      </c>
      <c r="AJ261" s="49">
        <v>0</v>
      </c>
      <c r="AK261" s="49">
        <v>0</v>
      </c>
      <c r="AL261" s="49">
        <v>0</v>
      </c>
      <c r="AM261" s="49">
        <v>0</v>
      </c>
      <c r="AN261" s="49">
        <v>0</v>
      </c>
      <c r="AO261" s="294"/>
      <c r="AP261" s="330">
        <v>1</v>
      </c>
      <c r="AQ261" s="331">
        <v>1</v>
      </c>
      <c r="AR261" s="331">
        <v>1</v>
      </c>
      <c r="AS261" s="331">
        <v>1</v>
      </c>
      <c r="AT261" s="331">
        <v>2</v>
      </c>
      <c r="AU261" s="294"/>
      <c r="AV261" s="332">
        <v>1</v>
      </c>
      <c r="AW261" s="331">
        <v>1</v>
      </c>
      <c r="AX261" s="331">
        <v>1</v>
      </c>
      <c r="AY261" s="331">
        <v>2</v>
      </c>
      <c r="AZ261" s="331">
        <v>3</v>
      </c>
    </row>
    <row r="262" spans="1:52" ht="15.75" thickBot="1">
      <c r="A262" s="50" t="s">
        <v>2393</v>
      </c>
      <c r="B262" s="50" t="s">
        <v>2394</v>
      </c>
      <c r="C262" s="49">
        <v>25</v>
      </c>
      <c r="D262" s="49" t="s">
        <v>71</v>
      </c>
      <c r="E262" s="49" t="s">
        <v>43</v>
      </c>
      <c r="F262" s="49" t="s">
        <v>10</v>
      </c>
      <c r="G262" s="49">
        <v>1</v>
      </c>
      <c r="H262" s="49">
        <v>2</v>
      </c>
      <c r="I262" s="49">
        <v>2</v>
      </c>
      <c r="J262" s="292">
        <v>0</v>
      </c>
      <c r="K262" s="292">
        <v>0</v>
      </c>
      <c r="L262" s="292">
        <v>0</v>
      </c>
      <c r="M262" s="292">
        <v>0</v>
      </c>
      <c r="N262" s="49">
        <v>0</v>
      </c>
      <c r="O262" s="49">
        <v>0</v>
      </c>
      <c r="P262" s="49">
        <v>0</v>
      </c>
      <c r="Q262" s="49">
        <v>0</v>
      </c>
      <c r="R262" s="49">
        <v>0</v>
      </c>
      <c r="S262" s="49">
        <v>0</v>
      </c>
      <c r="T262" s="49">
        <v>0</v>
      </c>
      <c r="U262" s="49">
        <v>0</v>
      </c>
      <c r="V262" s="49">
        <v>0</v>
      </c>
      <c r="W262" s="49">
        <v>1</v>
      </c>
      <c r="X262" s="49">
        <v>-100</v>
      </c>
      <c r="Y262" s="49">
        <v>0</v>
      </c>
      <c r="Z262" s="49">
        <v>0</v>
      </c>
      <c r="AA262" s="49">
        <v>0</v>
      </c>
      <c r="AB262" s="49">
        <v>0</v>
      </c>
      <c r="AC262" s="49">
        <v>0</v>
      </c>
      <c r="AD262" s="49">
        <v>0</v>
      </c>
      <c r="AE262" s="293" t="s">
        <v>2207</v>
      </c>
      <c r="AF262" s="294"/>
      <c r="AG262" s="49">
        <v>0</v>
      </c>
      <c r="AH262" s="49">
        <v>0</v>
      </c>
      <c r="AI262" s="49">
        <v>0</v>
      </c>
      <c r="AJ262" s="49">
        <v>1</v>
      </c>
      <c r="AK262" s="49">
        <v>0</v>
      </c>
      <c r="AL262" s="49">
        <v>0</v>
      </c>
      <c r="AM262" s="49">
        <v>0</v>
      </c>
      <c r="AN262" s="49">
        <v>0</v>
      </c>
      <c r="AO262" s="294"/>
      <c r="AP262" s="330">
        <v>2</v>
      </c>
      <c r="AQ262" s="331">
        <v>0</v>
      </c>
      <c r="AR262" s="331">
        <v>0</v>
      </c>
      <c r="AS262" s="331">
        <v>0</v>
      </c>
      <c r="AT262" s="331">
        <v>0</v>
      </c>
      <c r="AU262" s="294"/>
      <c r="AV262" s="354">
        <v>0</v>
      </c>
      <c r="AW262" s="331">
        <v>0</v>
      </c>
      <c r="AX262" s="331">
        <v>0</v>
      </c>
      <c r="AY262" s="331">
        <v>0</v>
      </c>
      <c r="AZ262" s="331">
        <v>0</v>
      </c>
    </row>
    <row r="263" spans="1:52" ht="15.75" thickBot="1">
      <c r="A263" s="50" t="s">
        <v>2395</v>
      </c>
      <c r="B263" s="50" t="s">
        <v>2396</v>
      </c>
      <c r="C263" s="49">
        <v>24</v>
      </c>
      <c r="D263" s="49" t="s">
        <v>78</v>
      </c>
      <c r="E263" s="49" t="s">
        <v>43</v>
      </c>
      <c r="F263" s="49" t="s">
        <v>10</v>
      </c>
      <c r="G263" s="49">
        <v>1</v>
      </c>
      <c r="H263" s="49">
        <v>1</v>
      </c>
      <c r="I263" s="49">
        <v>1</v>
      </c>
      <c r="J263" s="292">
        <v>0</v>
      </c>
      <c r="K263" s="292">
        <v>0</v>
      </c>
      <c r="L263" s="292">
        <v>0</v>
      </c>
      <c r="M263" s="292">
        <v>0</v>
      </c>
      <c r="N263" s="49">
        <v>0</v>
      </c>
      <c r="O263" s="49">
        <v>0</v>
      </c>
      <c r="P263" s="49">
        <v>0</v>
      </c>
      <c r="Q263" s="49">
        <v>0</v>
      </c>
      <c r="R263" s="49">
        <v>0</v>
      </c>
      <c r="S263" s="49">
        <v>0</v>
      </c>
      <c r="T263" s="49">
        <v>0</v>
      </c>
      <c r="U263" s="49">
        <v>0</v>
      </c>
      <c r="V263" s="49">
        <v>0</v>
      </c>
      <c r="W263" s="49">
        <v>1</v>
      </c>
      <c r="X263" s="49">
        <v>-100</v>
      </c>
      <c r="Y263" s="49">
        <v>0</v>
      </c>
      <c r="Z263" s="49">
        <v>0</v>
      </c>
      <c r="AA263" s="49">
        <v>0</v>
      </c>
      <c r="AB263" s="49">
        <v>0</v>
      </c>
      <c r="AC263" s="49">
        <v>0</v>
      </c>
      <c r="AD263" s="49">
        <v>0</v>
      </c>
      <c r="AE263" s="293" t="s">
        <v>25</v>
      </c>
      <c r="AF263" s="294"/>
      <c r="AG263" s="49">
        <v>0</v>
      </c>
      <c r="AH263" s="49">
        <v>0</v>
      </c>
      <c r="AI263" s="49">
        <v>0</v>
      </c>
      <c r="AJ263" s="49">
        <v>0</v>
      </c>
      <c r="AK263" s="49">
        <v>0</v>
      </c>
      <c r="AL263" s="49">
        <v>0</v>
      </c>
      <c r="AM263" s="49">
        <v>0</v>
      </c>
      <c r="AN263" s="49">
        <v>0</v>
      </c>
      <c r="AO263" s="294"/>
      <c r="AP263" s="330">
        <v>1</v>
      </c>
      <c r="AQ263" s="331">
        <v>0</v>
      </c>
      <c r="AR263" s="331">
        <v>0</v>
      </c>
      <c r="AS263" s="331">
        <v>0</v>
      </c>
      <c r="AT263" s="331">
        <v>0</v>
      </c>
      <c r="AU263" s="294"/>
      <c r="AV263" s="354">
        <v>0</v>
      </c>
      <c r="AW263" s="331">
        <v>0</v>
      </c>
      <c r="AX263" s="331">
        <v>0</v>
      </c>
      <c r="AY263" s="331">
        <v>0</v>
      </c>
      <c r="AZ263" s="331">
        <v>0</v>
      </c>
    </row>
    <row r="264" spans="1:52" ht="15.75" thickBot="1">
      <c r="A264" s="50" t="s">
        <v>2397</v>
      </c>
      <c r="B264" s="50" t="s">
        <v>2398</v>
      </c>
      <c r="C264" s="49">
        <v>24</v>
      </c>
      <c r="D264" s="49" t="s">
        <v>70</v>
      </c>
      <c r="E264" s="49" t="s">
        <v>43</v>
      </c>
      <c r="F264" s="49" t="s">
        <v>10</v>
      </c>
      <c r="G264" s="49">
        <v>3</v>
      </c>
      <c r="H264" s="49">
        <v>1</v>
      </c>
      <c r="I264" s="49">
        <v>1</v>
      </c>
      <c r="J264" s="292">
        <v>0</v>
      </c>
      <c r="K264" s="292">
        <v>0</v>
      </c>
      <c r="L264" s="292">
        <v>0</v>
      </c>
      <c r="M264" s="292">
        <v>0</v>
      </c>
      <c r="N264" s="49">
        <v>0</v>
      </c>
      <c r="O264" s="49">
        <v>0</v>
      </c>
      <c r="P264" s="49">
        <v>0</v>
      </c>
      <c r="Q264" s="49">
        <v>0</v>
      </c>
      <c r="R264" s="49">
        <v>0</v>
      </c>
      <c r="S264" s="49">
        <v>0</v>
      </c>
      <c r="T264" s="49">
        <v>1</v>
      </c>
      <c r="U264" s="49">
        <v>0</v>
      </c>
      <c r="V264" s="49">
        <v>0</v>
      </c>
      <c r="W264" s="49">
        <v>0</v>
      </c>
      <c r="X264" s="49">
        <v>-100</v>
      </c>
      <c r="Y264" s="49">
        <v>0</v>
      </c>
      <c r="Z264" s="49">
        <v>0</v>
      </c>
      <c r="AA264" s="49">
        <v>0</v>
      </c>
      <c r="AB264" s="49">
        <v>0</v>
      </c>
      <c r="AC264" s="49">
        <v>0</v>
      </c>
      <c r="AD264" s="49">
        <v>0</v>
      </c>
      <c r="AE264" s="293" t="s">
        <v>2193</v>
      </c>
      <c r="AF264" s="294"/>
      <c r="AG264" s="49">
        <v>0</v>
      </c>
      <c r="AH264" s="49">
        <v>0</v>
      </c>
      <c r="AI264" s="49">
        <v>0</v>
      </c>
      <c r="AJ264" s="49">
        <v>0</v>
      </c>
      <c r="AK264" s="49">
        <v>0</v>
      </c>
      <c r="AL264" s="49">
        <v>2</v>
      </c>
      <c r="AM264" s="49">
        <v>0</v>
      </c>
      <c r="AN264" s="49">
        <v>0</v>
      </c>
      <c r="AO264" s="294"/>
      <c r="AP264" s="330">
        <v>0</v>
      </c>
      <c r="AQ264" s="353">
        <v>0</v>
      </c>
      <c r="AR264" s="353">
        <v>0</v>
      </c>
      <c r="AS264" s="353">
        <v>0</v>
      </c>
      <c r="AT264" s="353">
        <v>0</v>
      </c>
      <c r="AU264" s="294"/>
      <c r="AV264" s="332">
        <v>1</v>
      </c>
      <c r="AW264" s="331">
        <v>0</v>
      </c>
      <c r="AX264" s="331">
        <v>0</v>
      </c>
      <c r="AY264" s="331">
        <v>0</v>
      </c>
      <c r="AZ264" s="331">
        <v>0</v>
      </c>
    </row>
    <row r="265" spans="1:52" ht="15.75" thickBot="1">
      <c r="A265" s="50" t="s">
        <v>2399</v>
      </c>
      <c r="B265" s="50" t="s">
        <v>2400</v>
      </c>
      <c r="C265" s="49">
        <v>29</v>
      </c>
      <c r="D265" s="49" t="s">
        <v>58</v>
      </c>
      <c r="E265" s="49" t="s">
        <v>43</v>
      </c>
      <c r="F265" s="49" t="s">
        <v>10</v>
      </c>
      <c r="G265" s="49">
        <v>1</v>
      </c>
      <c r="H265" s="49">
        <v>1</v>
      </c>
      <c r="I265" s="49">
        <v>1</v>
      </c>
      <c r="J265" s="292">
        <v>0</v>
      </c>
      <c r="K265" s="292">
        <v>0</v>
      </c>
      <c r="L265" s="292">
        <v>0</v>
      </c>
      <c r="M265" s="292">
        <v>0</v>
      </c>
      <c r="N265" s="49">
        <v>0</v>
      </c>
      <c r="O265" s="49">
        <v>0</v>
      </c>
      <c r="P265" s="49">
        <v>0</v>
      </c>
      <c r="Q265" s="49">
        <v>0</v>
      </c>
      <c r="R265" s="49">
        <v>0</v>
      </c>
      <c r="S265" s="49">
        <v>0</v>
      </c>
      <c r="T265" s="49">
        <v>0</v>
      </c>
      <c r="U265" s="49">
        <v>0</v>
      </c>
      <c r="V265" s="49">
        <v>0</v>
      </c>
      <c r="W265" s="49">
        <v>1</v>
      </c>
      <c r="X265" s="49">
        <v>-100</v>
      </c>
      <c r="Y265" s="49">
        <v>0</v>
      </c>
      <c r="Z265" s="49">
        <v>0</v>
      </c>
      <c r="AA265" s="49">
        <v>0</v>
      </c>
      <c r="AB265" s="49">
        <v>0</v>
      </c>
      <c r="AC265" s="49">
        <v>0</v>
      </c>
      <c r="AD265" s="49">
        <v>0</v>
      </c>
      <c r="AE265" s="293" t="s">
        <v>25</v>
      </c>
      <c r="AF265" s="294"/>
      <c r="AG265" s="49">
        <v>0</v>
      </c>
      <c r="AH265" s="49">
        <v>0</v>
      </c>
      <c r="AI265" s="49">
        <v>0</v>
      </c>
      <c r="AJ265" s="49">
        <v>0</v>
      </c>
      <c r="AK265" s="49">
        <v>0</v>
      </c>
      <c r="AL265" s="49">
        <v>0</v>
      </c>
      <c r="AM265" s="49">
        <v>0</v>
      </c>
      <c r="AN265" s="49">
        <v>0</v>
      </c>
      <c r="AO265" s="294"/>
      <c r="AP265" s="330">
        <v>0</v>
      </c>
      <c r="AQ265" s="355">
        <v>0</v>
      </c>
      <c r="AR265" s="355">
        <v>0</v>
      </c>
      <c r="AS265" s="355">
        <v>0</v>
      </c>
      <c r="AT265" s="355">
        <v>0</v>
      </c>
      <c r="AU265" s="294"/>
      <c r="AV265" s="332">
        <v>1</v>
      </c>
      <c r="AW265" s="331">
        <v>0</v>
      </c>
      <c r="AX265" s="331">
        <v>0</v>
      </c>
      <c r="AY265" s="331">
        <v>0</v>
      </c>
      <c r="AZ265" s="331">
        <v>0</v>
      </c>
    </row>
    <row r="266" spans="1:52" ht="15.75" thickBot="1">
      <c r="A266" s="50" t="s">
        <v>2401</v>
      </c>
      <c r="B266" s="50" t="s">
        <v>2402</v>
      </c>
      <c r="C266" s="49">
        <v>22</v>
      </c>
      <c r="D266" s="49" t="s">
        <v>137</v>
      </c>
      <c r="E266" s="49" t="s">
        <v>34</v>
      </c>
      <c r="F266" s="49" t="s">
        <v>35</v>
      </c>
      <c r="G266" s="49">
        <v>1</v>
      </c>
      <c r="H266" s="49">
        <v>0</v>
      </c>
      <c r="I266" s="49">
        <v>0</v>
      </c>
      <c r="J266" s="292">
        <v>0</v>
      </c>
      <c r="K266" s="292">
        <v>0</v>
      </c>
      <c r="L266" s="292">
        <v>0</v>
      </c>
      <c r="M266" s="292">
        <v>0</v>
      </c>
      <c r="N266" s="49">
        <v>0</v>
      </c>
      <c r="O266" s="49">
        <v>0</v>
      </c>
      <c r="P266" s="49">
        <v>0</v>
      </c>
      <c r="Q266" s="49">
        <v>0</v>
      </c>
      <c r="R266" s="49">
        <v>0</v>
      </c>
      <c r="S266" s="49">
        <v>0</v>
      </c>
      <c r="T266" s="49">
        <v>0</v>
      </c>
      <c r="U266" s="49">
        <v>0</v>
      </c>
      <c r="V266" s="49">
        <v>0</v>
      </c>
      <c r="W266" s="49">
        <v>0</v>
      </c>
      <c r="X266" s="49" t="s">
        <v>25</v>
      </c>
      <c r="Y266" s="49">
        <v>0</v>
      </c>
      <c r="Z266" s="49">
        <v>0</v>
      </c>
      <c r="AA266" s="49">
        <v>0</v>
      </c>
      <c r="AB266" s="49">
        <v>0</v>
      </c>
      <c r="AC266" s="49">
        <v>0</v>
      </c>
      <c r="AD266" s="49">
        <v>0</v>
      </c>
      <c r="AE266" s="293" t="s">
        <v>2303</v>
      </c>
      <c r="AF266" s="294"/>
      <c r="AG266" s="49">
        <v>0</v>
      </c>
      <c r="AH266" s="49">
        <v>0</v>
      </c>
      <c r="AI266" s="49">
        <v>0</v>
      </c>
      <c r="AJ266" s="49">
        <v>0</v>
      </c>
      <c r="AK266" s="49">
        <v>0</v>
      </c>
      <c r="AL266" s="49">
        <v>0</v>
      </c>
      <c r="AM266" s="49">
        <v>0</v>
      </c>
      <c r="AN266" s="49">
        <v>1</v>
      </c>
      <c r="AO266" s="294"/>
      <c r="AP266" s="337">
        <v>0</v>
      </c>
      <c r="AQ266" s="338">
        <v>0</v>
      </c>
      <c r="AR266" s="338">
        <v>0</v>
      </c>
      <c r="AS266" s="338">
        <v>0</v>
      </c>
      <c r="AT266" s="338">
        <v>0</v>
      </c>
      <c r="AU266" s="294"/>
      <c r="AV266" s="332">
        <v>0</v>
      </c>
      <c r="AW266" s="331">
        <v>0</v>
      </c>
      <c r="AX266" s="331">
        <v>0</v>
      </c>
      <c r="AY266" s="331">
        <v>0</v>
      </c>
      <c r="AZ266" s="331">
        <v>0</v>
      </c>
    </row>
    <row r="267" spans="1:52" ht="15.75" thickBot="1">
      <c r="J267" s="292"/>
      <c r="K267" s="292"/>
      <c r="L267" s="292"/>
      <c r="M267" s="292"/>
      <c r="AE267" s="293"/>
      <c r="AF267" s="294"/>
      <c r="AO267" s="294"/>
      <c r="AP267" s="330"/>
      <c r="AQ267" s="331"/>
      <c r="AR267" s="331"/>
      <c r="AS267" s="331"/>
      <c r="AT267" s="331"/>
      <c r="AU267" s="294"/>
      <c r="AV267" s="332"/>
      <c r="AW267" s="331"/>
      <c r="AX267" s="331"/>
      <c r="AY267" s="331"/>
      <c r="AZ267" s="331"/>
    </row>
    <row r="268" spans="1:52" ht="15.75" thickBot="1">
      <c r="J268" s="292"/>
      <c r="K268" s="292"/>
      <c r="L268" s="292"/>
      <c r="M268" s="292"/>
      <c r="AE268" s="293"/>
      <c r="AF268" s="294"/>
      <c r="AO268" s="294"/>
      <c r="AP268" s="330"/>
      <c r="AQ268" s="331"/>
      <c r="AR268" s="331"/>
      <c r="AS268" s="331"/>
      <c r="AT268" s="331"/>
      <c r="AU268" s="294"/>
      <c r="AV268" s="332"/>
      <c r="AW268" s="331"/>
      <c r="AX268" s="331"/>
      <c r="AY268" s="331"/>
      <c r="AZ268" s="331"/>
    </row>
    <row r="269" spans="1:52" ht="15.75" thickBot="1">
      <c r="J269" s="292"/>
      <c r="K269" s="292"/>
      <c r="L269" s="292"/>
      <c r="M269" s="292"/>
      <c r="AE269" s="293"/>
      <c r="AF269" s="294"/>
      <c r="AO269" s="294"/>
      <c r="AP269" s="330"/>
      <c r="AQ269" s="331"/>
      <c r="AR269" s="331"/>
      <c r="AS269" s="331"/>
      <c r="AT269" s="331"/>
      <c r="AU269" s="294"/>
      <c r="AV269" s="332"/>
      <c r="AW269" s="331"/>
      <c r="AX269" s="331"/>
      <c r="AY269" s="331"/>
      <c r="AZ269" s="331"/>
    </row>
    <row r="270" spans="1:52" ht="15.75" thickBot="1">
      <c r="J270" s="292"/>
      <c r="K270" s="292"/>
      <c r="L270" s="292"/>
      <c r="M270" s="292"/>
      <c r="AE270" s="293"/>
      <c r="AF270" s="294"/>
      <c r="AO270" s="294"/>
      <c r="AP270" s="330"/>
      <c r="AQ270" s="331"/>
      <c r="AR270" s="331"/>
      <c r="AS270" s="331"/>
      <c r="AT270" s="331"/>
      <c r="AU270" s="294"/>
      <c r="AV270" s="332"/>
      <c r="AW270" s="331"/>
      <c r="AX270" s="331"/>
      <c r="AY270" s="331"/>
      <c r="AZ270" s="331"/>
    </row>
    <row r="271" spans="1:52" ht="15.75" thickBot="1">
      <c r="J271" s="292"/>
      <c r="K271" s="292"/>
      <c r="L271" s="292"/>
      <c r="M271" s="292"/>
      <c r="AE271" s="293"/>
      <c r="AF271" s="294"/>
      <c r="AO271" s="294"/>
      <c r="AP271" s="330"/>
      <c r="AQ271" s="331"/>
      <c r="AR271" s="331"/>
      <c r="AS271" s="331"/>
      <c r="AT271" s="331"/>
      <c r="AU271" s="294"/>
      <c r="AV271" s="332"/>
      <c r="AW271" s="331"/>
      <c r="AX271" s="331"/>
      <c r="AY271" s="331"/>
      <c r="AZ271" s="331"/>
    </row>
    <row r="272" spans="1:52" ht="15.75" thickBot="1">
      <c r="J272" s="292"/>
      <c r="K272" s="292"/>
      <c r="L272" s="292"/>
      <c r="M272" s="292"/>
      <c r="AE272" s="293"/>
      <c r="AF272" s="294"/>
      <c r="AO272" s="294"/>
      <c r="AP272" s="330"/>
      <c r="AQ272" s="331"/>
      <c r="AR272" s="331"/>
      <c r="AS272" s="331"/>
      <c r="AT272" s="331"/>
      <c r="AU272" s="294"/>
      <c r="AV272" s="332"/>
      <c r="AW272" s="331"/>
      <c r="AX272" s="331"/>
      <c r="AY272" s="331"/>
      <c r="AZ272" s="331"/>
    </row>
    <row r="273" spans="10:52" ht="15.75" thickBot="1">
      <c r="J273" s="292"/>
      <c r="K273" s="292"/>
      <c r="L273" s="292"/>
      <c r="M273" s="292"/>
      <c r="AE273" s="293"/>
      <c r="AF273" s="294"/>
      <c r="AO273" s="294"/>
      <c r="AP273" s="330"/>
      <c r="AQ273" s="331"/>
      <c r="AR273" s="331"/>
      <c r="AS273" s="331"/>
      <c r="AT273" s="331"/>
      <c r="AU273" s="294"/>
      <c r="AV273" s="332"/>
      <c r="AW273" s="331"/>
      <c r="AX273" s="331"/>
      <c r="AY273" s="331"/>
      <c r="AZ273" s="331"/>
    </row>
  </sheetData>
  <mergeCells count="3">
    <mergeCell ref="AG3:AN3"/>
    <mergeCell ref="AP3:AT3"/>
    <mergeCell ref="AV3:AZ3"/>
  </mergeCells>
  <pageMargins left="0.7" right="0.7" top="0.75" bottom="0.75" header="0.3" footer="0.3"/>
  <pageSetup orientation="portrait" horizontalDpi="360" verticalDpi="360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FFFF00"/>
  </sheetPr>
  <dimension ref="A1:AZ407"/>
  <sheetViews>
    <sheetView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A2" sqref="A2"/>
    </sheetView>
  </sheetViews>
  <sheetFormatPr defaultRowHeight="15"/>
  <cols>
    <col min="1" max="1" width="18.5703125" style="169" customWidth="1"/>
    <col min="2" max="2" width="3" style="169" customWidth="1"/>
    <col min="3" max="3" width="11.140625" style="169" hidden="1" customWidth="1"/>
    <col min="4" max="4" width="3.7109375" style="169" customWidth="1"/>
    <col min="5" max="5" width="4.85546875" style="169" customWidth="1"/>
    <col min="6" max="6" width="4.28515625" style="169" hidden="1" customWidth="1"/>
    <col min="7" max="8" width="3" style="169" customWidth="1"/>
    <col min="9" max="9" width="6" style="169" hidden="1" customWidth="1"/>
    <col min="10" max="10" width="6.42578125" style="169" customWidth="1"/>
    <col min="11" max="13" width="3" style="169" customWidth="1"/>
    <col min="14" max="14" width="3.140625" style="169" customWidth="1"/>
    <col min="15" max="15" width="4.28515625" style="169" customWidth="1"/>
    <col min="16" max="16" width="3" style="169" customWidth="1"/>
    <col min="17" max="17" width="5.42578125" style="169" bestFit="1" customWidth="1"/>
    <col min="18" max="18" width="6.28515625" style="169" customWidth="1"/>
    <col min="19" max="21" width="4" style="169" customWidth="1"/>
    <col min="22" max="22" width="3.140625" style="169" customWidth="1"/>
    <col min="23" max="23" width="3" style="169" customWidth="1"/>
    <col min="24" max="24" width="3.5703125" style="169" hidden="1" customWidth="1"/>
    <col min="25" max="25" width="4" style="169" customWidth="1"/>
    <col min="26" max="26" width="4.140625" style="169" customWidth="1"/>
    <col min="27" max="27" width="3" style="169" customWidth="1"/>
    <col min="28" max="28" width="3.7109375" style="169" customWidth="1"/>
    <col min="29" max="29" width="4" style="169" customWidth="1"/>
    <col min="30" max="30" width="4.7109375" style="169" hidden="1" customWidth="1"/>
    <col min="31" max="31" width="6" style="169" hidden="1" customWidth="1"/>
    <col min="32" max="35" width="5" style="169" hidden="1" customWidth="1"/>
    <col min="36" max="36" width="6" style="169" hidden="1" customWidth="1"/>
    <col min="37" max="37" width="1.7109375" style="169" customWidth="1"/>
    <col min="38" max="40" width="5.42578125" style="50" bestFit="1" customWidth="1"/>
    <col min="41" max="41" width="1.7109375" style="50" customWidth="1"/>
    <col min="42" max="44" width="5.42578125" style="50" bestFit="1" customWidth="1"/>
    <col min="45" max="16384" width="9.140625" style="169"/>
  </cols>
  <sheetData>
    <row r="1" spans="1:44" ht="21">
      <c r="A1" s="103" t="s">
        <v>3158</v>
      </c>
      <c r="AK1" s="165"/>
      <c r="AL1" s="53"/>
      <c r="AM1" s="53"/>
      <c r="AN1" s="53"/>
      <c r="AO1" s="53"/>
    </row>
    <row r="2" spans="1:44">
      <c r="AK2" s="165"/>
      <c r="AL2" s="52"/>
      <c r="AM2" s="52"/>
      <c r="AN2" s="52"/>
      <c r="AO2" s="53"/>
      <c r="AP2" s="62"/>
      <c r="AQ2" s="62"/>
      <c r="AR2" s="62"/>
    </row>
    <row r="3" spans="1:44">
      <c r="AK3" s="310"/>
      <c r="AL3" s="396" t="s">
        <v>2403</v>
      </c>
      <c r="AM3" s="396"/>
      <c r="AN3" s="396"/>
      <c r="AO3" s="356"/>
      <c r="AP3" s="396" t="s">
        <v>2404</v>
      </c>
      <c r="AQ3" s="396"/>
      <c r="AR3" s="396"/>
    </row>
    <row r="4" spans="1:44" s="2" customFormat="1">
      <c r="A4" s="2" t="s">
        <v>1728</v>
      </c>
      <c r="B4" s="76" t="s">
        <v>280</v>
      </c>
      <c r="C4" s="76" t="s">
        <v>1194</v>
      </c>
      <c r="D4" s="76" t="s">
        <v>0</v>
      </c>
      <c r="E4" s="76" t="s">
        <v>1</v>
      </c>
      <c r="F4" s="76" t="s">
        <v>715</v>
      </c>
      <c r="G4" s="76" t="s">
        <v>281</v>
      </c>
      <c r="H4" s="76" t="s">
        <v>35</v>
      </c>
      <c r="I4" s="76" t="s">
        <v>282</v>
      </c>
      <c r="J4" s="76" t="s">
        <v>284</v>
      </c>
      <c r="K4" s="76" t="s">
        <v>4</v>
      </c>
      <c r="L4" s="76" t="s">
        <v>285</v>
      </c>
      <c r="M4" s="76" t="s">
        <v>286</v>
      </c>
      <c r="N4" s="76" t="s">
        <v>287</v>
      </c>
      <c r="O4" s="76" t="s">
        <v>288</v>
      </c>
      <c r="P4" s="76" t="s">
        <v>289</v>
      </c>
      <c r="Q4" s="83" t="s">
        <v>290</v>
      </c>
      <c r="R4" s="76" t="s">
        <v>283</v>
      </c>
      <c r="S4" s="76" t="s">
        <v>11</v>
      </c>
      <c r="T4" s="76" t="s">
        <v>10</v>
      </c>
      <c r="U4" s="76" t="s">
        <v>291</v>
      </c>
      <c r="V4" s="76" t="s">
        <v>14</v>
      </c>
      <c r="W4" s="76" t="s">
        <v>18</v>
      </c>
      <c r="X4" s="76" t="s">
        <v>24</v>
      </c>
      <c r="Y4" s="76" t="s">
        <v>1195</v>
      </c>
      <c r="Z4" s="76" t="s">
        <v>1196</v>
      </c>
      <c r="AA4" s="76" t="s">
        <v>292</v>
      </c>
      <c r="AB4" s="76" t="s">
        <v>293</v>
      </c>
      <c r="AC4" s="76" t="s">
        <v>294</v>
      </c>
      <c r="AD4" s="76" t="s">
        <v>295</v>
      </c>
      <c r="AE4" s="76" t="s">
        <v>296</v>
      </c>
      <c r="AF4" s="76" t="s">
        <v>1729</v>
      </c>
      <c r="AG4" s="76" t="s">
        <v>1730</v>
      </c>
      <c r="AH4" s="76" t="s">
        <v>1731</v>
      </c>
      <c r="AI4" s="76" t="s">
        <v>1732</v>
      </c>
      <c r="AJ4" s="76" t="s">
        <v>1733</v>
      </c>
      <c r="AK4" s="47"/>
      <c r="AL4" s="351" t="s">
        <v>7</v>
      </c>
      <c r="AM4" s="351" t="s">
        <v>8</v>
      </c>
      <c r="AN4" s="351" t="s">
        <v>9</v>
      </c>
      <c r="AO4" s="47"/>
      <c r="AP4" s="351" t="s">
        <v>7</v>
      </c>
      <c r="AQ4" s="351" t="s">
        <v>8</v>
      </c>
      <c r="AR4" s="351" t="s">
        <v>9</v>
      </c>
    </row>
    <row r="5" spans="1:44" ht="15.75" thickBot="1">
      <c r="A5" s="169" t="s">
        <v>338</v>
      </c>
      <c r="B5" s="171" t="s">
        <v>35</v>
      </c>
      <c r="C5" s="171" t="s">
        <v>2405</v>
      </c>
      <c r="D5" s="171">
        <v>34</v>
      </c>
      <c r="E5" s="171" t="s">
        <v>40</v>
      </c>
      <c r="F5" s="171" t="s">
        <v>34</v>
      </c>
      <c r="G5" s="171">
        <v>18</v>
      </c>
      <c r="H5" s="171">
        <v>11</v>
      </c>
      <c r="I5" s="171">
        <v>0.621</v>
      </c>
      <c r="J5" s="303">
        <v>4.16</v>
      </c>
      <c r="K5" s="171">
        <v>32</v>
      </c>
      <c r="L5" s="171">
        <v>32</v>
      </c>
      <c r="M5" s="171">
        <v>0</v>
      </c>
      <c r="N5" s="171">
        <v>1</v>
      </c>
      <c r="O5" s="171">
        <v>1</v>
      </c>
      <c r="P5" s="171">
        <v>0</v>
      </c>
      <c r="Q5" s="319">
        <v>179.2</v>
      </c>
      <c r="R5" s="305">
        <v>1.33</v>
      </c>
      <c r="S5" s="171">
        <v>181</v>
      </c>
      <c r="T5" s="171">
        <v>84</v>
      </c>
      <c r="U5" s="171">
        <v>83</v>
      </c>
      <c r="V5" s="171">
        <v>27</v>
      </c>
      <c r="W5" s="171">
        <v>58</v>
      </c>
      <c r="X5" s="171">
        <v>2</v>
      </c>
      <c r="Y5" s="171">
        <v>134</v>
      </c>
      <c r="Z5" s="171">
        <v>5</v>
      </c>
      <c r="AA5" s="171">
        <v>1</v>
      </c>
      <c r="AB5" s="171">
        <v>6</v>
      </c>
      <c r="AC5" s="171">
        <v>756</v>
      </c>
      <c r="AD5" s="171">
        <v>108</v>
      </c>
      <c r="AE5" s="171">
        <v>4.67</v>
      </c>
      <c r="AF5" s="304">
        <v>9.1</v>
      </c>
      <c r="AG5" s="304">
        <v>1.4</v>
      </c>
      <c r="AH5" s="304">
        <v>2.9</v>
      </c>
      <c r="AI5" s="304">
        <v>6.7</v>
      </c>
      <c r="AJ5" s="303">
        <v>2.31</v>
      </c>
      <c r="AK5" s="302"/>
      <c r="AL5" s="331">
        <v>0.35799999999999998</v>
      </c>
      <c r="AM5" s="331">
        <v>0.48499999999999999</v>
      </c>
      <c r="AN5" s="331">
        <v>0.84299999999999997</v>
      </c>
      <c r="AO5" s="290"/>
      <c r="AP5" s="331">
        <v>0.315</v>
      </c>
      <c r="AQ5" s="331">
        <v>0.432</v>
      </c>
      <c r="AR5" s="331">
        <v>0.747</v>
      </c>
    </row>
    <row r="6" spans="1:44" ht="15.75" thickBot="1">
      <c r="A6" s="169" t="s">
        <v>2406</v>
      </c>
      <c r="B6" s="171" t="s">
        <v>35</v>
      </c>
      <c r="C6" s="171" t="s">
        <v>2407</v>
      </c>
      <c r="D6" s="171">
        <v>26</v>
      </c>
      <c r="E6" s="171" t="s">
        <v>67</v>
      </c>
      <c r="F6" s="171" t="s">
        <v>43</v>
      </c>
      <c r="G6" s="171">
        <v>8</v>
      </c>
      <c r="H6" s="171">
        <v>12</v>
      </c>
      <c r="I6" s="171">
        <v>0.4</v>
      </c>
      <c r="J6" s="303">
        <v>4.78</v>
      </c>
      <c r="K6" s="171">
        <v>34</v>
      </c>
      <c r="L6" s="171">
        <v>24</v>
      </c>
      <c r="M6" s="171">
        <v>3</v>
      </c>
      <c r="N6" s="171">
        <v>1</v>
      </c>
      <c r="O6" s="171">
        <v>1</v>
      </c>
      <c r="P6" s="171">
        <v>0</v>
      </c>
      <c r="Q6" s="319">
        <v>163.19999999999999</v>
      </c>
      <c r="R6" s="305">
        <v>1.3560000000000001</v>
      </c>
      <c r="S6" s="171">
        <v>179</v>
      </c>
      <c r="T6" s="171">
        <v>91</v>
      </c>
      <c r="U6" s="171">
        <v>87</v>
      </c>
      <c r="V6" s="171">
        <v>17</v>
      </c>
      <c r="W6" s="171">
        <v>43</v>
      </c>
      <c r="X6" s="171">
        <v>2</v>
      </c>
      <c r="Y6" s="171">
        <v>73</v>
      </c>
      <c r="Z6" s="171">
        <v>1</v>
      </c>
      <c r="AA6" s="171">
        <v>0</v>
      </c>
      <c r="AB6" s="171">
        <v>3</v>
      </c>
      <c r="AC6" s="171">
        <v>692</v>
      </c>
      <c r="AD6" s="171">
        <v>88</v>
      </c>
      <c r="AE6" s="171">
        <v>4.42</v>
      </c>
      <c r="AF6" s="304">
        <v>9.8000000000000007</v>
      </c>
      <c r="AG6" s="304">
        <v>0.9</v>
      </c>
      <c r="AH6" s="304">
        <v>2.4</v>
      </c>
      <c r="AI6" s="304">
        <v>4</v>
      </c>
      <c r="AJ6" s="303">
        <v>1.7</v>
      </c>
      <c r="AK6" s="302"/>
      <c r="AL6" s="331">
        <v>0.29599999999999999</v>
      </c>
      <c r="AM6" s="331">
        <v>0.29699999999999999</v>
      </c>
      <c r="AN6" s="331">
        <v>0.59199999999999997</v>
      </c>
      <c r="AO6" s="290"/>
      <c r="AP6" s="331">
        <v>0.33900000000000002</v>
      </c>
      <c r="AQ6" s="331">
        <v>0.49199999999999999</v>
      </c>
      <c r="AR6" s="331">
        <v>0.83099999999999996</v>
      </c>
    </row>
    <row r="7" spans="1:44" ht="15.75" thickBot="1">
      <c r="A7" s="169" t="s">
        <v>2408</v>
      </c>
      <c r="B7" s="171" t="s">
        <v>10</v>
      </c>
      <c r="C7" s="171" t="s">
        <v>2409</v>
      </c>
      <c r="D7" s="171">
        <v>22</v>
      </c>
      <c r="E7" s="171" t="s">
        <v>116</v>
      </c>
      <c r="F7" s="171" t="s">
        <v>43</v>
      </c>
      <c r="G7" s="171">
        <v>11</v>
      </c>
      <c r="H7" s="171">
        <v>7</v>
      </c>
      <c r="I7" s="171">
        <v>0.61099999999999999</v>
      </c>
      <c r="J7" s="303">
        <v>4.3899999999999997</v>
      </c>
      <c r="K7" s="171">
        <v>29</v>
      </c>
      <c r="L7" s="171">
        <v>29</v>
      </c>
      <c r="M7" s="171">
        <v>0</v>
      </c>
      <c r="N7" s="171">
        <v>0</v>
      </c>
      <c r="O7" s="171">
        <v>0</v>
      </c>
      <c r="P7" s="171">
        <v>0</v>
      </c>
      <c r="Q7" s="319">
        <v>162</v>
      </c>
      <c r="R7" s="305">
        <v>1.377</v>
      </c>
      <c r="S7" s="171">
        <v>174</v>
      </c>
      <c r="T7" s="171">
        <v>82</v>
      </c>
      <c r="U7" s="171">
        <v>79</v>
      </c>
      <c r="V7" s="171">
        <v>25</v>
      </c>
      <c r="W7" s="171">
        <v>49</v>
      </c>
      <c r="X7" s="171">
        <v>3</v>
      </c>
      <c r="Y7" s="171">
        <v>147</v>
      </c>
      <c r="Z7" s="171">
        <v>8</v>
      </c>
      <c r="AA7" s="171">
        <v>0</v>
      </c>
      <c r="AB7" s="171">
        <v>6</v>
      </c>
      <c r="AC7" s="171">
        <v>701</v>
      </c>
      <c r="AD7" s="171">
        <v>114</v>
      </c>
      <c r="AE7" s="171">
        <v>4.4000000000000004</v>
      </c>
      <c r="AF7" s="304">
        <v>9.6999999999999993</v>
      </c>
      <c r="AG7" s="304">
        <v>1.4</v>
      </c>
      <c r="AH7" s="304">
        <v>2.7</v>
      </c>
      <c r="AI7" s="304">
        <v>8.1999999999999993</v>
      </c>
      <c r="AJ7" s="303">
        <v>3</v>
      </c>
      <c r="AK7" s="302"/>
      <c r="AL7" s="331">
        <v>0.33900000000000002</v>
      </c>
      <c r="AM7" s="331">
        <v>0.41599999999999998</v>
      </c>
      <c r="AN7" s="331">
        <v>0.755</v>
      </c>
      <c r="AO7" s="290"/>
      <c r="AP7" s="331">
        <v>0.32600000000000001</v>
      </c>
      <c r="AQ7" s="331">
        <v>0.53</v>
      </c>
      <c r="AR7" s="331">
        <v>0.85499999999999998</v>
      </c>
    </row>
    <row r="8" spans="1:44" ht="15.75" thickBot="1">
      <c r="A8" s="169" t="s">
        <v>2410</v>
      </c>
      <c r="B8" s="171" t="s">
        <v>35</v>
      </c>
      <c r="C8" s="171" t="s">
        <v>2411</v>
      </c>
      <c r="D8" s="171">
        <v>24</v>
      </c>
      <c r="E8" s="171" t="s">
        <v>116</v>
      </c>
      <c r="F8" s="171" t="s">
        <v>43</v>
      </c>
      <c r="G8" s="171">
        <v>11</v>
      </c>
      <c r="H8" s="171">
        <v>11</v>
      </c>
      <c r="I8" s="171">
        <v>0.5</v>
      </c>
      <c r="J8" s="303">
        <v>4.0999999999999996</v>
      </c>
      <c r="K8" s="171">
        <v>33</v>
      </c>
      <c r="L8" s="171">
        <v>28</v>
      </c>
      <c r="M8" s="171">
        <v>0</v>
      </c>
      <c r="N8" s="171">
        <v>0</v>
      </c>
      <c r="O8" s="171">
        <v>0</v>
      </c>
      <c r="P8" s="171">
        <v>0</v>
      </c>
      <c r="Q8" s="319">
        <v>156</v>
      </c>
      <c r="R8" s="305">
        <v>1.4870000000000001</v>
      </c>
      <c r="S8" s="171">
        <v>169</v>
      </c>
      <c r="T8" s="171">
        <v>78</v>
      </c>
      <c r="U8" s="171">
        <v>71</v>
      </c>
      <c r="V8" s="171">
        <v>17</v>
      </c>
      <c r="W8" s="171">
        <v>63</v>
      </c>
      <c r="X8" s="171">
        <v>4</v>
      </c>
      <c r="Y8" s="171">
        <v>107</v>
      </c>
      <c r="Z8" s="171">
        <v>8</v>
      </c>
      <c r="AA8" s="171">
        <v>2</v>
      </c>
      <c r="AB8" s="171">
        <v>1</v>
      </c>
      <c r="AC8" s="171">
        <v>688</v>
      </c>
      <c r="AD8" s="171">
        <v>122</v>
      </c>
      <c r="AE8" s="171">
        <v>4.57</v>
      </c>
      <c r="AF8" s="304">
        <v>9.8000000000000007</v>
      </c>
      <c r="AG8" s="304">
        <v>1</v>
      </c>
      <c r="AH8" s="304">
        <v>3.6</v>
      </c>
      <c r="AI8" s="304">
        <v>6.2</v>
      </c>
      <c r="AJ8" s="303">
        <v>1.7</v>
      </c>
      <c r="AK8" s="302"/>
      <c r="AL8" s="331">
        <v>0.32</v>
      </c>
      <c r="AM8" s="331">
        <v>0.435</v>
      </c>
      <c r="AN8" s="331">
        <v>0.755</v>
      </c>
      <c r="AO8" s="290"/>
      <c r="AP8" s="331">
        <v>0.36599999999999999</v>
      </c>
      <c r="AQ8" s="331">
        <v>0.437</v>
      </c>
      <c r="AR8" s="331">
        <v>0.80300000000000005</v>
      </c>
    </row>
    <row r="9" spans="1:44" ht="15.75" thickBot="1">
      <c r="A9" s="169" t="s">
        <v>2412</v>
      </c>
      <c r="B9" s="171" t="s">
        <v>35</v>
      </c>
      <c r="C9" s="171" t="s">
        <v>2413</v>
      </c>
      <c r="D9" s="171">
        <v>24</v>
      </c>
      <c r="E9" s="171" t="s">
        <v>137</v>
      </c>
      <c r="F9" s="171" t="s">
        <v>34</v>
      </c>
      <c r="G9" s="171">
        <v>9</v>
      </c>
      <c r="H9" s="171">
        <v>7</v>
      </c>
      <c r="I9" s="171">
        <v>0.56299999999999994</v>
      </c>
      <c r="J9" s="303">
        <v>3.88</v>
      </c>
      <c r="K9" s="171">
        <v>29</v>
      </c>
      <c r="L9" s="171">
        <v>29</v>
      </c>
      <c r="M9" s="171">
        <v>0</v>
      </c>
      <c r="N9" s="171">
        <v>0</v>
      </c>
      <c r="O9" s="171">
        <v>0</v>
      </c>
      <c r="P9" s="171">
        <v>0</v>
      </c>
      <c r="Q9" s="319">
        <v>155.1</v>
      </c>
      <c r="R9" s="305">
        <v>1.23</v>
      </c>
      <c r="S9" s="171">
        <v>140</v>
      </c>
      <c r="T9" s="171">
        <v>72</v>
      </c>
      <c r="U9" s="171">
        <v>67</v>
      </c>
      <c r="V9" s="171">
        <v>21</v>
      </c>
      <c r="W9" s="171">
        <v>51</v>
      </c>
      <c r="X9" s="171">
        <v>0</v>
      </c>
      <c r="Y9" s="171">
        <v>144</v>
      </c>
      <c r="Z9" s="171">
        <v>1</v>
      </c>
      <c r="AA9" s="171">
        <v>1</v>
      </c>
      <c r="AB9" s="171">
        <v>7</v>
      </c>
      <c r="AC9" s="171">
        <v>649</v>
      </c>
      <c r="AD9" s="171">
        <v>116</v>
      </c>
      <c r="AE9" s="171">
        <v>4.07</v>
      </c>
      <c r="AF9" s="304">
        <v>8.1</v>
      </c>
      <c r="AG9" s="304">
        <v>1.2</v>
      </c>
      <c r="AH9" s="304">
        <v>3</v>
      </c>
      <c r="AI9" s="304">
        <v>8.3000000000000007</v>
      </c>
      <c r="AJ9" s="303">
        <v>2.82</v>
      </c>
      <c r="AK9" s="302"/>
      <c r="AL9" s="331">
        <v>0.27100000000000002</v>
      </c>
      <c r="AM9" s="331">
        <v>0.39100000000000001</v>
      </c>
      <c r="AN9" s="331">
        <v>0.66200000000000003</v>
      </c>
      <c r="AO9" s="290"/>
      <c r="AP9" s="331">
        <v>0.30099999999999999</v>
      </c>
      <c r="AQ9" s="331">
        <v>0.38600000000000001</v>
      </c>
      <c r="AR9" s="331">
        <v>0.68700000000000006</v>
      </c>
    </row>
    <row r="10" spans="1:44" ht="15.75" thickBot="1">
      <c r="A10" s="169" t="s">
        <v>2414</v>
      </c>
      <c r="B10" s="171" t="s">
        <v>10</v>
      </c>
      <c r="C10" s="171" t="s">
        <v>2415</v>
      </c>
      <c r="D10" s="171">
        <v>25</v>
      </c>
      <c r="E10" s="171" t="s">
        <v>78</v>
      </c>
      <c r="F10" s="171" t="s">
        <v>43</v>
      </c>
      <c r="G10" s="171">
        <v>7</v>
      </c>
      <c r="H10" s="171">
        <v>9</v>
      </c>
      <c r="I10" s="171">
        <v>0.438</v>
      </c>
      <c r="J10" s="303">
        <v>4.07</v>
      </c>
      <c r="K10" s="171">
        <v>31</v>
      </c>
      <c r="L10" s="171">
        <v>25</v>
      </c>
      <c r="M10" s="171">
        <v>1</v>
      </c>
      <c r="N10" s="171">
        <v>0</v>
      </c>
      <c r="O10" s="171">
        <v>0</v>
      </c>
      <c r="P10" s="171">
        <v>0</v>
      </c>
      <c r="Q10" s="319">
        <v>150.1</v>
      </c>
      <c r="R10" s="305">
        <v>1.31</v>
      </c>
      <c r="S10" s="171">
        <v>145</v>
      </c>
      <c r="T10" s="171">
        <v>73</v>
      </c>
      <c r="U10" s="171">
        <v>68</v>
      </c>
      <c r="V10" s="171">
        <v>14</v>
      </c>
      <c r="W10" s="171">
        <v>52</v>
      </c>
      <c r="X10" s="171">
        <v>4</v>
      </c>
      <c r="Y10" s="171">
        <v>117</v>
      </c>
      <c r="Z10" s="171">
        <v>9</v>
      </c>
      <c r="AA10" s="171">
        <v>0</v>
      </c>
      <c r="AB10" s="171">
        <v>2</v>
      </c>
      <c r="AC10" s="171">
        <v>642</v>
      </c>
      <c r="AD10" s="171">
        <v>106</v>
      </c>
      <c r="AE10" s="171">
        <v>4.03</v>
      </c>
      <c r="AF10" s="304">
        <v>8.6999999999999993</v>
      </c>
      <c r="AG10" s="304">
        <v>0.8</v>
      </c>
      <c r="AH10" s="304">
        <v>3.1</v>
      </c>
      <c r="AI10" s="304">
        <v>7</v>
      </c>
      <c r="AJ10" s="303">
        <v>2.25</v>
      </c>
      <c r="AK10" s="302"/>
      <c r="AL10" s="331">
        <v>0.33900000000000002</v>
      </c>
      <c r="AM10" s="331">
        <v>0.40300000000000002</v>
      </c>
      <c r="AN10" s="331">
        <v>0.74199999999999999</v>
      </c>
      <c r="AO10" s="290"/>
      <c r="AP10" s="331">
        <v>0.222</v>
      </c>
      <c r="AQ10" s="331">
        <v>0.125</v>
      </c>
      <c r="AR10" s="331">
        <v>0.34699999999999998</v>
      </c>
    </row>
    <row r="11" spans="1:44" ht="15.75" thickBot="1">
      <c r="A11" s="169" t="s">
        <v>2416</v>
      </c>
      <c r="B11" s="171" t="s">
        <v>10</v>
      </c>
      <c r="C11" s="171" t="s">
        <v>2417</v>
      </c>
      <c r="D11" s="171">
        <v>33</v>
      </c>
      <c r="E11" s="171" t="s">
        <v>119</v>
      </c>
      <c r="F11" s="171" t="s">
        <v>34</v>
      </c>
      <c r="G11" s="171">
        <v>14</v>
      </c>
      <c r="H11" s="171">
        <v>7</v>
      </c>
      <c r="I11" s="171">
        <v>0.66700000000000004</v>
      </c>
      <c r="J11" s="303">
        <v>3.62</v>
      </c>
      <c r="K11" s="171">
        <v>25</v>
      </c>
      <c r="L11" s="171">
        <v>25</v>
      </c>
      <c r="M11" s="171">
        <v>0</v>
      </c>
      <c r="N11" s="171">
        <v>0</v>
      </c>
      <c r="O11" s="171">
        <v>0</v>
      </c>
      <c r="P11" s="171">
        <v>0</v>
      </c>
      <c r="Q11" s="319">
        <v>146.19999999999999</v>
      </c>
      <c r="R11" s="305">
        <v>1.1930000000000001</v>
      </c>
      <c r="S11" s="171">
        <v>125</v>
      </c>
      <c r="T11" s="171">
        <v>65</v>
      </c>
      <c r="U11" s="171">
        <v>59</v>
      </c>
      <c r="V11" s="171">
        <v>14</v>
      </c>
      <c r="W11" s="171">
        <v>50</v>
      </c>
      <c r="X11" s="171">
        <v>1</v>
      </c>
      <c r="Y11" s="171">
        <v>163</v>
      </c>
      <c r="Z11" s="171">
        <v>13</v>
      </c>
      <c r="AA11" s="171">
        <v>0</v>
      </c>
      <c r="AB11" s="171">
        <v>4</v>
      </c>
      <c r="AC11" s="171">
        <v>617</v>
      </c>
      <c r="AD11" s="171">
        <v>109</v>
      </c>
      <c r="AE11" s="171">
        <v>3.46</v>
      </c>
      <c r="AF11" s="304">
        <v>7.7</v>
      </c>
      <c r="AG11" s="304">
        <v>0.9</v>
      </c>
      <c r="AH11" s="304">
        <v>3.1</v>
      </c>
      <c r="AI11" s="304">
        <v>10</v>
      </c>
      <c r="AJ11" s="303">
        <v>3.26</v>
      </c>
      <c r="AK11" s="302"/>
      <c r="AL11" s="331">
        <v>0.26300000000000001</v>
      </c>
      <c r="AM11" s="331">
        <v>0.29799999999999999</v>
      </c>
      <c r="AN11" s="331">
        <v>0.56100000000000005</v>
      </c>
      <c r="AO11" s="290"/>
      <c r="AP11" s="331">
        <v>0.34300000000000003</v>
      </c>
      <c r="AQ11" s="331">
        <v>0.46100000000000002</v>
      </c>
      <c r="AR11" s="331">
        <v>0.80500000000000005</v>
      </c>
    </row>
    <row r="12" spans="1:44" ht="15.75" thickBot="1">
      <c r="A12" s="169" t="s">
        <v>2418</v>
      </c>
      <c r="B12" s="171" t="s">
        <v>10</v>
      </c>
      <c r="C12" s="171" t="s">
        <v>2419</v>
      </c>
      <c r="D12" s="171">
        <v>22</v>
      </c>
      <c r="E12" s="171" t="s">
        <v>116</v>
      </c>
      <c r="F12" s="171" t="s">
        <v>43</v>
      </c>
      <c r="G12" s="171">
        <v>10</v>
      </c>
      <c r="H12" s="171">
        <v>5</v>
      </c>
      <c r="I12" s="171">
        <v>0.66700000000000004</v>
      </c>
      <c r="J12" s="303">
        <v>4.68</v>
      </c>
      <c r="K12" s="171">
        <v>36</v>
      </c>
      <c r="L12" s="171">
        <v>20</v>
      </c>
      <c r="M12" s="171">
        <v>3</v>
      </c>
      <c r="N12" s="171">
        <v>0</v>
      </c>
      <c r="O12" s="171">
        <v>0</v>
      </c>
      <c r="P12" s="171">
        <v>0</v>
      </c>
      <c r="Q12" s="319">
        <v>134.19999999999999</v>
      </c>
      <c r="R12" s="305">
        <v>1.3</v>
      </c>
      <c r="S12" s="171">
        <v>128</v>
      </c>
      <c r="T12" s="171">
        <v>72</v>
      </c>
      <c r="U12" s="171">
        <v>70</v>
      </c>
      <c r="V12" s="171">
        <v>18</v>
      </c>
      <c r="W12" s="171">
        <v>47</v>
      </c>
      <c r="X12" s="171">
        <v>1</v>
      </c>
      <c r="Y12" s="171">
        <v>102</v>
      </c>
      <c r="Z12" s="171">
        <v>4</v>
      </c>
      <c r="AA12" s="171">
        <v>2</v>
      </c>
      <c r="AB12" s="171">
        <v>1</v>
      </c>
      <c r="AC12" s="171">
        <v>564</v>
      </c>
      <c r="AD12" s="171">
        <v>107</v>
      </c>
      <c r="AE12" s="171">
        <v>4.5199999999999996</v>
      </c>
      <c r="AF12" s="304">
        <v>8.6</v>
      </c>
      <c r="AG12" s="304">
        <v>1.2</v>
      </c>
      <c r="AH12" s="304">
        <v>3.1</v>
      </c>
      <c r="AI12" s="304">
        <v>6.8</v>
      </c>
      <c r="AJ12" s="303">
        <v>2.17</v>
      </c>
      <c r="AK12" s="302"/>
      <c r="AL12" s="331">
        <v>0.31</v>
      </c>
      <c r="AM12" s="331">
        <v>0.435</v>
      </c>
      <c r="AN12" s="331">
        <v>0.745</v>
      </c>
      <c r="AO12" s="290"/>
      <c r="AP12" s="331">
        <v>0.32900000000000001</v>
      </c>
      <c r="AQ12" s="331">
        <v>0.438</v>
      </c>
      <c r="AR12" s="331">
        <v>0.76700000000000002</v>
      </c>
    </row>
    <row r="13" spans="1:44" ht="15.75" thickBot="1">
      <c r="A13" s="169" t="s">
        <v>2420</v>
      </c>
      <c r="B13" s="171" t="s">
        <v>10</v>
      </c>
      <c r="C13" s="171" t="s">
        <v>2421</v>
      </c>
      <c r="D13" s="171">
        <v>24</v>
      </c>
      <c r="E13" s="171" t="s">
        <v>47</v>
      </c>
      <c r="F13" s="171" t="s">
        <v>43</v>
      </c>
      <c r="G13" s="171">
        <v>8</v>
      </c>
      <c r="H13" s="171">
        <v>10</v>
      </c>
      <c r="I13" s="171">
        <v>0.44400000000000001</v>
      </c>
      <c r="J13" s="303">
        <v>6.02</v>
      </c>
      <c r="K13" s="171">
        <v>26</v>
      </c>
      <c r="L13" s="171">
        <v>26</v>
      </c>
      <c r="M13" s="171">
        <v>0</v>
      </c>
      <c r="N13" s="171">
        <v>0</v>
      </c>
      <c r="O13" s="171">
        <v>0</v>
      </c>
      <c r="P13" s="171">
        <v>0</v>
      </c>
      <c r="Q13" s="319">
        <v>133</v>
      </c>
      <c r="R13" s="305">
        <v>1.5109999999999999</v>
      </c>
      <c r="S13" s="171">
        <v>144</v>
      </c>
      <c r="T13" s="171">
        <v>91</v>
      </c>
      <c r="U13" s="171">
        <v>89</v>
      </c>
      <c r="V13" s="171">
        <v>25</v>
      </c>
      <c r="W13" s="171">
        <v>57</v>
      </c>
      <c r="X13" s="171">
        <v>0</v>
      </c>
      <c r="Y13" s="171">
        <v>140</v>
      </c>
      <c r="Z13" s="171">
        <v>4</v>
      </c>
      <c r="AA13" s="171">
        <v>2</v>
      </c>
      <c r="AB13" s="171">
        <v>11</v>
      </c>
      <c r="AC13" s="171">
        <v>584</v>
      </c>
      <c r="AD13" s="171">
        <v>70</v>
      </c>
      <c r="AE13" s="171">
        <v>4.87</v>
      </c>
      <c r="AF13" s="304">
        <v>9.6999999999999993</v>
      </c>
      <c r="AG13" s="304">
        <v>1.7</v>
      </c>
      <c r="AH13" s="304">
        <v>3.9</v>
      </c>
      <c r="AI13" s="304">
        <v>9.5</v>
      </c>
      <c r="AJ13" s="303">
        <v>2.46</v>
      </c>
      <c r="AK13" s="302"/>
      <c r="AL13" s="331">
        <v>0.32700000000000001</v>
      </c>
      <c r="AM13" s="331">
        <v>0.373</v>
      </c>
      <c r="AN13" s="331">
        <v>0.70099999999999996</v>
      </c>
      <c r="AO13" s="290"/>
      <c r="AP13" s="331">
        <v>0.378</v>
      </c>
      <c r="AQ13" s="331">
        <v>0.60499999999999998</v>
      </c>
      <c r="AR13" s="331">
        <v>0.98299999999999998</v>
      </c>
    </row>
    <row r="14" spans="1:44" ht="15.75" thickBot="1">
      <c r="A14" s="169" t="s">
        <v>2422</v>
      </c>
      <c r="B14" s="171" t="s">
        <v>10</v>
      </c>
      <c r="C14" s="171" t="s">
        <v>2423</v>
      </c>
      <c r="D14" s="171">
        <v>29</v>
      </c>
      <c r="E14" s="171" t="s">
        <v>119</v>
      </c>
      <c r="F14" s="171" t="s">
        <v>34</v>
      </c>
      <c r="G14" s="171">
        <v>13</v>
      </c>
      <c r="H14" s="171">
        <v>2</v>
      </c>
      <c r="I14" s="171">
        <v>0.86699999999999999</v>
      </c>
      <c r="J14" s="303">
        <v>3</v>
      </c>
      <c r="K14" s="171">
        <v>34</v>
      </c>
      <c r="L14" s="171">
        <v>21</v>
      </c>
      <c r="M14" s="171">
        <v>7</v>
      </c>
      <c r="N14" s="171">
        <v>0</v>
      </c>
      <c r="O14" s="171">
        <v>0</v>
      </c>
      <c r="P14" s="171">
        <v>0</v>
      </c>
      <c r="Q14" s="319">
        <v>132</v>
      </c>
      <c r="R14" s="305">
        <v>1.1890000000000001</v>
      </c>
      <c r="S14" s="171">
        <v>100</v>
      </c>
      <c r="T14" s="171">
        <v>46</v>
      </c>
      <c r="U14" s="171">
        <v>44</v>
      </c>
      <c r="V14" s="171">
        <v>10</v>
      </c>
      <c r="W14" s="171">
        <v>57</v>
      </c>
      <c r="X14" s="171">
        <v>0</v>
      </c>
      <c r="Y14" s="171">
        <v>161</v>
      </c>
      <c r="Z14" s="171">
        <v>3</v>
      </c>
      <c r="AA14" s="171">
        <v>1</v>
      </c>
      <c r="AB14" s="171">
        <v>6</v>
      </c>
      <c r="AC14" s="171">
        <v>546</v>
      </c>
      <c r="AD14" s="171">
        <v>132</v>
      </c>
      <c r="AE14" s="171">
        <v>3.07</v>
      </c>
      <c r="AF14" s="304">
        <v>6.8</v>
      </c>
      <c r="AG14" s="304">
        <v>0.7</v>
      </c>
      <c r="AH14" s="304">
        <v>3.9</v>
      </c>
      <c r="AI14" s="304">
        <v>11</v>
      </c>
      <c r="AJ14" s="303">
        <v>2.82</v>
      </c>
      <c r="AK14" s="302"/>
      <c r="AL14" s="331">
        <v>0.34200000000000003</v>
      </c>
      <c r="AM14" s="331">
        <v>0.41799999999999998</v>
      </c>
      <c r="AN14" s="331">
        <v>0.75900000000000001</v>
      </c>
      <c r="AO14" s="290"/>
      <c r="AP14" s="331">
        <v>0.255</v>
      </c>
      <c r="AQ14" s="331">
        <v>0.246</v>
      </c>
      <c r="AR14" s="331">
        <v>0.501</v>
      </c>
    </row>
    <row r="15" spans="1:44" ht="15.75" thickBot="1">
      <c r="A15" s="169" t="s">
        <v>2424</v>
      </c>
      <c r="B15" s="171" t="s">
        <v>35</v>
      </c>
      <c r="C15" s="171" t="s">
        <v>2425</v>
      </c>
      <c r="D15" s="171">
        <v>30</v>
      </c>
      <c r="E15" s="171" t="s">
        <v>70</v>
      </c>
      <c r="F15" s="171" t="s">
        <v>43</v>
      </c>
      <c r="G15" s="171">
        <v>5</v>
      </c>
      <c r="H15" s="171">
        <v>9</v>
      </c>
      <c r="I15" s="171">
        <v>0.35699999999999998</v>
      </c>
      <c r="J15" s="303">
        <v>3.77</v>
      </c>
      <c r="K15" s="171">
        <v>25</v>
      </c>
      <c r="L15" s="171">
        <v>24</v>
      </c>
      <c r="M15" s="171">
        <v>1</v>
      </c>
      <c r="N15" s="171">
        <v>0</v>
      </c>
      <c r="O15" s="171">
        <v>0</v>
      </c>
      <c r="P15" s="171">
        <v>1</v>
      </c>
      <c r="Q15" s="319">
        <v>126.2</v>
      </c>
      <c r="R15" s="305">
        <v>1.3660000000000001</v>
      </c>
      <c r="S15" s="171">
        <v>128</v>
      </c>
      <c r="T15" s="171">
        <v>58</v>
      </c>
      <c r="U15" s="171">
        <v>53</v>
      </c>
      <c r="V15" s="171">
        <v>22</v>
      </c>
      <c r="W15" s="171">
        <v>45</v>
      </c>
      <c r="X15" s="171">
        <v>3</v>
      </c>
      <c r="Y15" s="171">
        <v>116</v>
      </c>
      <c r="Z15" s="171">
        <v>4</v>
      </c>
      <c r="AA15" s="171">
        <v>1</v>
      </c>
      <c r="AB15" s="171">
        <v>4</v>
      </c>
      <c r="AC15" s="171">
        <v>541</v>
      </c>
      <c r="AD15" s="171">
        <v>111</v>
      </c>
      <c r="AE15" s="171">
        <v>4.74</v>
      </c>
      <c r="AF15" s="304">
        <v>9.1</v>
      </c>
      <c r="AG15" s="304">
        <v>1.6</v>
      </c>
      <c r="AH15" s="304">
        <v>3.2</v>
      </c>
      <c r="AI15" s="304">
        <v>8.1999999999999993</v>
      </c>
      <c r="AJ15" s="303">
        <v>2.58</v>
      </c>
      <c r="AK15" s="302"/>
      <c r="AL15" s="331">
        <v>0.38</v>
      </c>
      <c r="AM15" s="331">
        <v>0.58099999999999996</v>
      </c>
      <c r="AN15" s="331">
        <v>0.96199999999999997</v>
      </c>
      <c r="AO15" s="290"/>
      <c r="AP15" s="331">
        <v>0.311</v>
      </c>
      <c r="AQ15" s="331">
        <v>0.41899999999999998</v>
      </c>
      <c r="AR15" s="331">
        <v>0.73</v>
      </c>
    </row>
    <row r="16" spans="1:44" ht="15.75" thickBot="1">
      <c r="A16" s="169" t="s">
        <v>2426</v>
      </c>
      <c r="B16" s="171" t="s">
        <v>10</v>
      </c>
      <c r="C16" s="171" t="s">
        <v>2427</v>
      </c>
      <c r="D16" s="171">
        <v>25</v>
      </c>
      <c r="E16" s="171" t="s">
        <v>38</v>
      </c>
      <c r="F16" s="171" t="s">
        <v>34</v>
      </c>
      <c r="G16" s="171">
        <v>10</v>
      </c>
      <c r="H16" s="171">
        <v>3</v>
      </c>
      <c r="I16" s="171">
        <v>0.76900000000000002</v>
      </c>
      <c r="J16" s="303">
        <v>3.64</v>
      </c>
      <c r="K16" s="171">
        <v>21</v>
      </c>
      <c r="L16" s="171">
        <v>20</v>
      </c>
      <c r="M16" s="171">
        <v>0</v>
      </c>
      <c r="N16" s="171">
        <v>0</v>
      </c>
      <c r="O16" s="171">
        <v>0</v>
      </c>
      <c r="P16" s="171">
        <v>0</v>
      </c>
      <c r="Q16" s="319">
        <v>121</v>
      </c>
      <c r="R16" s="305">
        <v>1.198</v>
      </c>
      <c r="S16" s="171">
        <v>115</v>
      </c>
      <c r="T16" s="171">
        <v>52</v>
      </c>
      <c r="U16" s="171">
        <v>49</v>
      </c>
      <c r="V16" s="171">
        <v>19</v>
      </c>
      <c r="W16" s="171">
        <v>30</v>
      </c>
      <c r="X16" s="171">
        <v>0</v>
      </c>
      <c r="Y16" s="171">
        <v>73</v>
      </c>
      <c r="Z16" s="171">
        <v>4</v>
      </c>
      <c r="AA16" s="171">
        <v>0</v>
      </c>
      <c r="AB16" s="171">
        <v>4</v>
      </c>
      <c r="AC16" s="171">
        <v>492</v>
      </c>
      <c r="AD16" s="171">
        <v>116</v>
      </c>
      <c r="AE16" s="171">
        <v>4.84</v>
      </c>
      <c r="AF16" s="304">
        <v>8.6</v>
      </c>
      <c r="AG16" s="304">
        <v>1.4</v>
      </c>
      <c r="AH16" s="304">
        <v>2.2000000000000002</v>
      </c>
      <c r="AI16" s="304">
        <v>5.4</v>
      </c>
      <c r="AJ16" s="303">
        <v>2.4300000000000002</v>
      </c>
      <c r="AK16" s="302"/>
      <c r="AL16" s="331">
        <v>0.315</v>
      </c>
      <c r="AM16" s="331">
        <v>0.44900000000000001</v>
      </c>
      <c r="AN16" s="331">
        <v>0.76300000000000001</v>
      </c>
      <c r="AO16" s="290"/>
      <c r="AP16" s="331">
        <v>0.29199999999999998</v>
      </c>
      <c r="AQ16" s="331">
        <v>0.38800000000000001</v>
      </c>
      <c r="AR16" s="331">
        <v>0.68</v>
      </c>
    </row>
    <row r="17" spans="1:44" ht="15.75" thickBot="1">
      <c r="A17" s="169" t="s">
        <v>2428</v>
      </c>
      <c r="B17" s="171" t="s">
        <v>10</v>
      </c>
      <c r="C17" s="171" t="s">
        <v>2429</v>
      </c>
      <c r="D17" s="171">
        <v>33</v>
      </c>
      <c r="E17" s="171" t="s">
        <v>59</v>
      </c>
      <c r="F17" s="171" t="s">
        <v>34</v>
      </c>
      <c r="G17" s="171">
        <v>3</v>
      </c>
      <c r="H17" s="171">
        <v>12</v>
      </c>
      <c r="I17" s="171">
        <v>0.2</v>
      </c>
      <c r="J17" s="303">
        <v>5.93</v>
      </c>
      <c r="K17" s="171">
        <v>34</v>
      </c>
      <c r="L17" s="171">
        <v>21</v>
      </c>
      <c r="M17" s="171">
        <v>4</v>
      </c>
      <c r="N17" s="171">
        <v>0</v>
      </c>
      <c r="O17" s="171">
        <v>0</v>
      </c>
      <c r="P17" s="171">
        <v>0</v>
      </c>
      <c r="Q17" s="319">
        <v>120</v>
      </c>
      <c r="R17" s="305">
        <v>1.575</v>
      </c>
      <c r="S17" s="171">
        <v>127</v>
      </c>
      <c r="T17" s="171">
        <v>87</v>
      </c>
      <c r="U17" s="171">
        <v>79</v>
      </c>
      <c r="V17" s="171">
        <v>25</v>
      </c>
      <c r="W17" s="171">
        <v>62</v>
      </c>
      <c r="X17" s="171">
        <v>4</v>
      </c>
      <c r="Y17" s="171">
        <v>79</v>
      </c>
      <c r="Z17" s="171">
        <v>10</v>
      </c>
      <c r="AA17" s="171">
        <v>0</v>
      </c>
      <c r="AB17" s="171">
        <v>1</v>
      </c>
      <c r="AC17" s="171">
        <v>546</v>
      </c>
      <c r="AD17" s="171">
        <v>73</v>
      </c>
      <c r="AE17" s="171">
        <v>6.35</v>
      </c>
      <c r="AF17" s="304">
        <v>9.5</v>
      </c>
      <c r="AG17" s="304">
        <v>1.9</v>
      </c>
      <c r="AH17" s="304">
        <v>4.7</v>
      </c>
      <c r="AI17" s="304">
        <v>5.9</v>
      </c>
      <c r="AJ17" s="303">
        <v>1.27</v>
      </c>
      <c r="AK17" s="302"/>
      <c r="AL17" s="331">
        <v>0.36699999999999999</v>
      </c>
      <c r="AM17" s="331">
        <v>0.53600000000000003</v>
      </c>
      <c r="AN17" s="331">
        <v>0.90300000000000002</v>
      </c>
      <c r="AO17" s="290"/>
      <c r="AP17" s="331">
        <v>0.36199999999999999</v>
      </c>
      <c r="AQ17" s="331">
        <v>0.44600000000000001</v>
      </c>
      <c r="AR17" s="331">
        <v>0.80900000000000005</v>
      </c>
    </row>
    <row r="18" spans="1:44" ht="15.75" thickBot="1">
      <c r="A18" s="169" t="s">
        <v>2430</v>
      </c>
      <c r="B18" s="171" t="s">
        <v>10</v>
      </c>
      <c r="C18" s="171" t="s">
        <v>2431</v>
      </c>
      <c r="D18" s="171">
        <v>26</v>
      </c>
      <c r="E18" s="171" t="s">
        <v>42</v>
      </c>
      <c r="F18" s="171" t="s">
        <v>43</v>
      </c>
      <c r="G18" s="171">
        <v>5</v>
      </c>
      <c r="H18" s="171">
        <v>11</v>
      </c>
      <c r="I18" s="171">
        <v>0.313</v>
      </c>
      <c r="J18" s="303">
        <v>5.52</v>
      </c>
      <c r="K18" s="171">
        <v>34</v>
      </c>
      <c r="L18" s="171">
        <v>18</v>
      </c>
      <c r="M18" s="171">
        <v>4</v>
      </c>
      <c r="N18" s="171">
        <v>0</v>
      </c>
      <c r="O18" s="171">
        <v>0</v>
      </c>
      <c r="P18" s="171">
        <v>0</v>
      </c>
      <c r="Q18" s="319">
        <v>119</v>
      </c>
      <c r="R18" s="305">
        <v>1.748</v>
      </c>
      <c r="S18" s="171">
        <v>141</v>
      </c>
      <c r="T18" s="171">
        <v>75</v>
      </c>
      <c r="U18" s="171">
        <v>73</v>
      </c>
      <c r="V18" s="171">
        <v>12</v>
      </c>
      <c r="W18" s="171">
        <v>67</v>
      </c>
      <c r="X18" s="171">
        <v>5</v>
      </c>
      <c r="Y18" s="171">
        <v>114</v>
      </c>
      <c r="Z18" s="171">
        <v>5</v>
      </c>
      <c r="AA18" s="171">
        <v>1</v>
      </c>
      <c r="AB18" s="171">
        <v>6</v>
      </c>
      <c r="AC18" s="171">
        <v>550</v>
      </c>
      <c r="AD18" s="171">
        <v>76</v>
      </c>
      <c r="AE18" s="171">
        <v>4.37</v>
      </c>
      <c r="AF18" s="304">
        <v>10.7</v>
      </c>
      <c r="AG18" s="304">
        <v>0.9</v>
      </c>
      <c r="AH18" s="304">
        <v>5.0999999999999996</v>
      </c>
      <c r="AI18" s="304">
        <v>8.6</v>
      </c>
      <c r="AJ18" s="303">
        <v>1.7</v>
      </c>
      <c r="AK18" s="302"/>
      <c r="AL18" s="331">
        <v>0.38300000000000001</v>
      </c>
      <c r="AM18" s="331">
        <v>0.42499999999999999</v>
      </c>
      <c r="AN18" s="331">
        <v>0.80800000000000005</v>
      </c>
      <c r="AO18" s="290"/>
      <c r="AP18" s="331">
        <v>0.40400000000000003</v>
      </c>
      <c r="AQ18" s="331">
        <v>0.45200000000000001</v>
      </c>
      <c r="AR18" s="331">
        <v>0.85599999999999998</v>
      </c>
    </row>
    <row r="19" spans="1:44" ht="15.75" thickBot="1">
      <c r="A19" s="169" t="s">
        <v>2432</v>
      </c>
      <c r="B19" s="171" t="s">
        <v>10</v>
      </c>
      <c r="C19" s="171" t="s">
        <v>2433</v>
      </c>
      <c r="D19" s="171">
        <v>24</v>
      </c>
      <c r="E19" s="171" t="s">
        <v>132</v>
      </c>
      <c r="F19" s="171" t="s">
        <v>43</v>
      </c>
      <c r="G19" s="171">
        <v>7</v>
      </c>
      <c r="H19" s="171">
        <v>8</v>
      </c>
      <c r="I19" s="171">
        <v>0.46700000000000003</v>
      </c>
      <c r="J19" s="303">
        <v>4.57</v>
      </c>
      <c r="K19" s="171">
        <v>21</v>
      </c>
      <c r="L19" s="171">
        <v>21</v>
      </c>
      <c r="M19" s="171">
        <v>0</v>
      </c>
      <c r="N19" s="171">
        <v>0</v>
      </c>
      <c r="O19" s="171">
        <v>0</v>
      </c>
      <c r="P19" s="171">
        <v>0</v>
      </c>
      <c r="Q19" s="319">
        <v>114.1</v>
      </c>
      <c r="R19" s="305">
        <v>1.242</v>
      </c>
      <c r="S19" s="171">
        <v>88</v>
      </c>
      <c r="T19" s="171">
        <v>63</v>
      </c>
      <c r="U19" s="171">
        <v>58</v>
      </c>
      <c r="V19" s="171">
        <v>18</v>
      </c>
      <c r="W19" s="171">
        <v>54</v>
      </c>
      <c r="X19" s="171">
        <v>2</v>
      </c>
      <c r="Y19" s="171">
        <v>139</v>
      </c>
      <c r="Z19" s="171">
        <v>6</v>
      </c>
      <c r="AA19" s="171">
        <v>0</v>
      </c>
      <c r="AB19" s="171">
        <v>9</v>
      </c>
      <c r="AC19" s="171">
        <v>485</v>
      </c>
      <c r="AD19" s="171">
        <v>91</v>
      </c>
      <c r="AE19" s="171">
        <v>4.3499999999999996</v>
      </c>
      <c r="AF19" s="304">
        <v>6.9</v>
      </c>
      <c r="AG19" s="304">
        <v>1.4</v>
      </c>
      <c r="AH19" s="304">
        <v>4.3</v>
      </c>
      <c r="AI19" s="304">
        <v>10.9</v>
      </c>
      <c r="AJ19" s="303">
        <v>2.57</v>
      </c>
      <c r="AK19" s="302"/>
      <c r="AL19" s="331">
        <v>0.36499999999999999</v>
      </c>
      <c r="AM19" s="331">
        <v>0.502</v>
      </c>
      <c r="AN19" s="331">
        <v>0.86699999999999999</v>
      </c>
      <c r="AO19" s="290"/>
      <c r="AP19" s="331">
        <v>0.24099999999999999</v>
      </c>
      <c r="AQ19" s="331">
        <v>0.29599999999999999</v>
      </c>
      <c r="AR19" s="331">
        <v>0.53700000000000003</v>
      </c>
    </row>
    <row r="20" spans="1:44" ht="15.75" thickBot="1">
      <c r="A20" s="169" t="s">
        <v>2434</v>
      </c>
      <c r="B20" s="171" t="s">
        <v>10</v>
      </c>
      <c r="C20" s="171" t="s">
        <v>2435</v>
      </c>
      <c r="D20" s="171">
        <v>26</v>
      </c>
      <c r="E20" s="171" t="s">
        <v>73</v>
      </c>
      <c r="F20" s="171" t="s">
        <v>34</v>
      </c>
      <c r="G20" s="171">
        <v>3</v>
      </c>
      <c r="H20" s="171">
        <v>8</v>
      </c>
      <c r="I20" s="171">
        <v>0.27300000000000002</v>
      </c>
      <c r="J20" s="303">
        <v>5.66</v>
      </c>
      <c r="K20" s="171">
        <v>23</v>
      </c>
      <c r="L20" s="171">
        <v>18</v>
      </c>
      <c r="M20" s="171">
        <v>2</v>
      </c>
      <c r="N20" s="171">
        <v>0</v>
      </c>
      <c r="O20" s="171">
        <v>0</v>
      </c>
      <c r="P20" s="171">
        <v>0</v>
      </c>
      <c r="Q20" s="319">
        <v>111.1</v>
      </c>
      <c r="R20" s="305">
        <v>1.365</v>
      </c>
      <c r="S20" s="171">
        <v>124</v>
      </c>
      <c r="T20" s="171">
        <v>74</v>
      </c>
      <c r="U20" s="171">
        <v>70</v>
      </c>
      <c r="V20" s="171">
        <v>26</v>
      </c>
      <c r="W20" s="171">
        <v>28</v>
      </c>
      <c r="X20" s="171">
        <v>0</v>
      </c>
      <c r="Y20" s="171">
        <v>67</v>
      </c>
      <c r="Z20" s="171">
        <v>2</v>
      </c>
      <c r="AA20" s="171">
        <v>0</v>
      </c>
      <c r="AB20" s="171">
        <v>3</v>
      </c>
      <c r="AC20" s="171">
        <v>478</v>
      </c>
      <c r="AD20" s="171">
        <v>83</v>
      </c>
      <c r="AE20" s="171">
        <v>5.8</v>
      </c>
      <c r="AF20" s="304">
        <v>10</v>
      </c>
      <c r="AG20" s="304">
        <v>2.1</v>
      </c>
      <c r="AH20" s="304">
        <v>2.2999999999999998</v>
      </c>
      <c r="AI20" s="304">
        <v>5.4</v>
      </c>
      <c r="AJ20" s="303">
        <v>2.39</v>
      </c>
      <c r="AK20" s="302"/>
      <c r="AL20" s="331">
        <v>0.34699999999999998</v>
      </c>
      <c r="AM20" s="331">
        <v>0.505</v>
      </c>
      <c r="AN20" s="331">
        <v>0.85299999999999998</v>
      </c>
      <c r="AO20" s="290"/>
      <c r="AP20" s="331">
        <v>0.30399999999999999</v>
      </c>
      <c r="AQ20" s="331">
        <v>0.52200000000000002</v>
      </c>
      <c r="AR20" s="331">
        <v>0.82599999999999996</v>
      </c>
    </row>
    <row r="21" spans="1:44" ht="15.75" thickBot="1">
      <c r="A21" s="169" t="s">
        <v>2436</v>
      </c>
      <c r="B21" s="171" t="s">
        <v>35</v>
      </c>
      <c r="C21" s="171" t="s">
        <v>2437</v>
      </c>
      <c r="D21" s="171">
        <v>24</v>
      </c>
      <c r="E21" s="171" t="s">
        <v>58</v>
      </c>
      <c r="F21" s="171" t="s">
        <v>43</v>
      </c>
      <c r="G21" s="171">
        <v>4</v>
      </c>
      <c r="H21" s="171">
        <v>9</v>
      </c>
      <c r="I21" s="171">
        <v>0.308</v>
      </c>
      <c r="J21" s="303">
        <v>4.32</v>
      </c>
      <c r="K21" s="171">
        <v>19</v>
      </c>
      <c r="L21" s="171">
        <v>19</v>
      </c>
      <c r="M21" s="171">
        <v>0</v>
      </c>
      <c r="N21" s="171">
        <v>0</v>
      </c>
      <c r="O21" s="171">
        <v>0</v>
      </c>
      <c r="P21" s="171">
        <v>0</v>
      </c>
      <c r="Q21" s="319">
        <v>100</v>
      </c>
      <c r="R21" s="305">
        <v>1.57</v>
      </c>
      <c r="S21" s="171">
        <v>100</v>
      </c>
      <c r="T21" s="171">
        <v>51</v>
      </c>
      <c r="U21" s="171">
        <v>48</v>
      </c>
      <c r="V21" s="171">
        <v>10</v>
      </c>
      <c r="W21" s="171">
        <v>57</v>
      </c>
      <c r="X21" s="171">
        <v>6</v>
      </c>
      <c r="Y21" s="171">
        <v>108</v>
      </c>
      <c r="Z21" s="171">
        <v>6</v>
      </c>
      <c r="AA21" s="171">
        <v>0</v>
      </c>
      <c r="AB21" s="171">
        <v>3</v>
      </c>
      <c r="AC21" s="171">
        <v>456</v>
      </c>
      <c r="AD21" s="171">
        <v>99</v>
      </c>
      <c r="AE21" s="171">
        <v>4.1900000000000004</v>
      </c>
      <c r="AF21" s="304">
        <v>9</v>
      </c>
      <c r="AG21" s="304">
        <v>0.9</v>
      </c>
      <c r="AH21" s="304">
        <v>5.0999999999999996</v>
      </c>
      <c r="AI21" s="304">
        <v>9.6999999999999993</v>
      </c>
      <c r="AJ21" s="303">
        <v>1.89</v>
      </c>
      <c r="AK21" s="302"/>
      <c r="AL21" s="331">
        <v>0.35699999999999998</v>
      </c>
      <c r="AM21" s="331">
        <v>0.39600000000000002</v>
      </c>
      <c r="AN21" s="331">
        <v>0.753</v>
      </c>
      <c r="AO21" s="290"/>
      <c r="AP21" s="331">
        <v>0.36299999999999999</v>
      </c>
      <c r="AQ21" s="331">
        <v>0.42699999999999999</v>
      </c>
      <c r="AR21" s="331">
        <v>0.79</v>
      </c>
    </row>
    <row r="22" spans="1:44" ht="15.75" thickBot="1">
      <c r="A22" s="169" t="s">
        <v>2438</v>
      </c>
      <c r="B22" s="171" t="s">
        <v>10</v>
      </c>
      <c r="C22" s="171" t="s">
        <v>2439</v>
      </c>
      <c r="D22" s="171">
        <v>24</v>
      </c>
      <c r="E22" s="171" t="s">
        <v>40</v>
      </c>
      <c r="F22" s="171" t="s">
        <v>34</v>
      </c>
      <c r="G22" s="171">
        <v>9</v>
      </c>
      <c r="H22" s="171">
        <v>3</v>
      </c>
      <c r="I22" s="171">
        <v>0.75</v>
      </c>
      <c r="J22" s="303">
        <v>4.3</v>
      </c>
      <c r="K22" s="171">
        <v>20</v>
      </c>
      <c r="L22" s="171">
        <v>16</v>
      </c>
      <c r="M22" s="171">
        <v>1</v>
      </c>
      <c r="N22" s="171">
        <v>0</v>
      </c>
      <c r="O22" s="171">
        <v>0</v>
      </c>
      <c r="P22" s="171">
        <v>0</v>
      </c>
      <c r="Q22" s="319">
        <v>98.1</v>
      </c>
      <c r="R22" s="305">
        <v>1.2809999999999999</v>
      </c>
      <c r="S22" s="171">
        <v>101</v>
      </c>
      <c r="T22" s="171">
        <v>52</v>
      </c>
      <c r="U22" s="171">
        <v>47</v>
      </c>
      <c r="V22" s="171">
        <v>15</v>
      </c>
      <c r="W22" s="171">
        <v>25</v>
      </c>
      <c r="X22" s="171">
        <v>1</v>
      </c>
      <c r="Y22" s="171">
        <v>80</v>
      </c>
      <c r="Z22" s="171">
        <v>9</v>
      </c>
      <c r="AA22" s="171">
        <v>1</v>
      </c>
      <c r="AB22" s="171">
        <v>3</v>
      </c>
      <c r="AC22" s="171">
        <v>422</v>
      </c>
      <c r="AD22" s="171">
        <v>104</v>
      </c>
      <c r="AE22" s="171">
        <v>4.55</v>
      </c>
      <c r="AF22" s="304">
        <v>9.1999999999999993</v>
      </c>
      <c r="AG22" s="304">
        <v>1.4</v>
      </c>
      <c r="AH22" s="304">
        <v>2.2999999999999998</v>
      </c>
      <c r="AI22" s="304">
        <v>7.3</v>
      </c>
      <c r="AJ22" s="303">
        <v>3.2</v>
      </c>
      <c r="AK22" s="302"/>
      <c r="AL22" s="331">
        <v>0.33500000000000002</v>
      </c>
      <c r="AM22" s="331">
        <v>0.44800000000000001</v>
      </c>
      <c r="AN22" s="331">
        <v>0.78300000000000003</v>
      </c>
      <c r="AO22" s="290"/>
      <c r="AP22" s="331">
        <v>0.309</v>
      </c>
      <c r="AQ22" s="331">
        <v>0.43099999999999999</v>
      </c>
      <c r="AR22" s="331">
        <v>0.74</v>
      </c>
    </row>
    <row r="23" spans="1:44" ht="15.75" thickBot="1">
      <c r="A23" s="169" t="s">
        <v>2440</v>
      </c>
      <c r="B23" s="171" t="s">
        <v>35</v>
      </c>
      <c r="C23" s="171" t="s">
        <v>2441</v>
      </c>
      <c r="D23" s="171">
        <v>24</v>
      </c>
      <c r="E23" s="171" t="s">
        <v>33</v>
      </c>
      <c r="F23" s="171" t="s">
        <v>34</v>
      </c>
      <c r="G23" s="171">
        <v>4</v>
      </c>
      <c r="H23" s="171">
        <v>7</v>
      </c>
      <c r="I23" s="171">
        <v>0.36399999999999999</v>
      </c>
      <c r="J23" s="303">
        <v>4.5</v>
      </c>
      <c r="K23" s="171">
        <v>21</v>
      </c>
      <c r="L23" s="171">
        <v>21</v>
      </c>
      <c r="M23" s="171">
        <v>0</v>
      </c>
      <c r="N23" s="171">
        <v>0</v>
      </c>
      <c r="O23" s="171">
        <v>0</v>
      </c>
      <c r="P23" s="171">
        <v>0</v>
      </c>
      <c r="Q23" s="319">
        <v>98</v>
      </c>
      <c r="R23" s="305">
        <v>1.571</v>
      </c>
      <c r="S23" s="171">
        <v>110</v>
      </c>
      <c r="T23" s="171">
        <v>52</v>
      </c>
      <c r="U23" s="171">
        <v>49</v>
      </c>
      <c r="V23" s="171">
        <v>13</v>
      </c>
      <c r="W23" s="171">
        <v>44</v>
      </c>
      <c r="X23" s="171">
        <v>4</v>
      </c>
      <c r="Y23" s="171">
        <v>85</v>
      </c>
      <c r="Z23" s="171">
        <v>5</v>
      </c>
      <c r="AA23" s="171">
        <v>2</v>
      </c>
      <c r="AB23" s="171">
        <v>2</v>
      </c>
      <c r="AC23" s="171">
        <v>443</v>
      </c>
      <c r="AD23" s="171">
        <v>98</v>
      </c>
      <c r="AE23" s="171">
        <v>4.6500000000000004</v>
      </c>
      <c r="AF23" s="304">
        <v>10.1</v>
      </c>
      <c r="AG23" s="304">
        <v>1.2</v>
      </c>
      <c r="AH23" s="304">
        <v>4</v>
      </c>
      <c r="AI23" s="304">
        <v>7.8</v>
      </c>
      <c r="AJ23" s="303">
        <v>1.93</v>
      </c>
      <c r="AK23" s="302"/>
      <c r="AL23" s="331">
        <v>0.33300000000000002</v>
      </c>
      <c r="AM23" s="331">
        <v>0.47799999999999998</v>
      </c>
      <c r="AN23" s="331">
        <v>0.81200000000000006</v>
      </c>
      <c r="AO23" s="290"/>
      <c r="AP23" s="331">
        <v>0.36399999999999999</v>
      </c>
      <c r="AQ23" s="331">
        <v>0.46</v>
      </c>
      <c r="AR23" s="331">
        <v>0.82399999999999995</v>
      </c>
    </row>
    <row r="24" spans="1:44" ht="15.75" thickBot="1">
      <c r="A24" s="169" t="s">
        <v>2442</v>
      </c>
      <c r="B24" s="171" t="s">
        <v>10</v>
      </c>
      <c r="C24" s="171" t="s">
        <v>2443</v>
      </c>
      <c r="D24" s="171">
        <v>24</v>
      </c>
      <c r="E24" s="171" t="s">
        <v>36</v>
      </c>
      <c r="F24" s="171" t="s">
        <v>34</v>
      </c>
      <c r="G24" s="171">
        <v>4</v>
      </c>
      <c r="H24" s="171">
        <v>11</v>
      </c>
      <c r="I24" s="171">
        <v>0.26700000000000002</v>
      </c>
      <c r="J24" s="303">
        <v>6.11</v>
      </c>
      <c r="K24" s="171">
        <v>18</v>
      </c>
      <c r="L24" s="171">
        <v>18</v>
      </c>
      <c r="M24" s="171">
        <v>0</v>
      </c>
      <c r="N24" s="171">
        <v>0</v>
      </c>
      <c r="O24" s="171">
        <v>0</v>
      </c>
      <c r="P24" s="171">
        <v>0</v>
      </c>
      <c r="Q24" s="319">
        <v>91.1</v>
      </c>
      <c r="R24" s="305">
        <v>1.609</v>
      </c>
      <c r="S24" s="171">
        <v>116</v>
      </c>
      <c r="T24" s="171">
        <v>67</v>
      </c>
      <c r="U24" s="171">
        <v>62</v>
      </c>
      <c r="V24" s="171">
        <v>21</v>
      </c>
      <c r="W24" s="171">
        <v>31</v>
      </c>
      <c r="X24" s="171">
        <v>0</v>
      </c>
      <c r="Y24" s="171">
        <v>72</v>
      </c>
      <c r="Z24" s="171">
        <v>0</v>
      </c>
      <c r="AA24" s="171">
        <v>0</v>
      </c>
      <c r="AB24" s="171">
        <v>10</v>
      </c>
      <c r="AC24" s="171">
        <v>414</v>
      </c>
      <c r="AD24" s="171">
        <v>70</v>
      </c>
      <c r="AE24" s="171">
        <v>5.59</v>
      </c>
      <c r="AF24" s="304">
        <v>11.4</v>
      </c>
      <c r="AG24" s="304">
        <v>2.1</v>
      </c>
      <c r="AH24" s="304">
        <v>3.1</v>
      </c>
      <c r="AI24" s="304">
        <v>7.1</v>
      </c>
      <c r="AJ24" s="303">
        <v>2.3199999999999998</v>
      </c>
      <c r="AK24" s="302"/>
      <c r="AL24" s="331">
        <v>0.38600000000000001</v>
      </c>
      <c r="AM24" s="331">
        <v>0.51200000000000001</v>
      </c>
      <c r="AN24" s="331">
        <v>0.89800000000000002</v>
      </c>
      <c r="AO24" s="290"/>
      <c r="AP24" s="331">
        <v>0.33300000000000002</v>
      </c>
      <c r="AQ24" s="331">
        <v>0.57699999999999996</v>
      </c>
      <c r="AR24" s="331">
        <v>0.91100000000000003</v>
      </c>
    </row>
    <row r="25" spans="1:44" ht="15.75" thickBot="1">
      <c r="A25" s="169" t="s">
        <v>2444</v>
      </c>
      <c r="B25" s="171" t="s">
        <v>10</v>
      </c>
      <c r="C25" s="171" t="s">
        <v>2445</v>
      </c>
      <c r="D25" s="171">
        <v>32</v>
      </c>
      <c r="E25" s="171" t="s">
        <v>38</v>
      </c>
      <c r="F25" s="171" t="s">
        <v>34</v>
      </c>
      <c r="G25" s="171">
        <v>5</v>
      </c>
      <c r="H25" s="171">
        <v>2</v>
      </c>
      <c r="I25" s="171">
        <v>0.71399999999999997</v>
      </c>
      <c r="J25" s="303">
        <v>2.76</v>
      </c>
      <c r="K25" s="171">
        <v>60</v>
      </c>
      <c r="L25" s="171">
        <v>1</v>
      </c>
      <c r="M25" s="171">
        <v>10</v>
      </c>
      <c r="N25" s="171">
        <v>0</v>
      </c>
      <c r="O25" s="171">
        <v>0</v>
      </c>
      <c r="P25" s="171">
        <v>4</v>
      </c>
      <c r="Q25" s="319">
        <v>91.1</v>
      </c>
      <c r="R25" s="305">
        <v>0.95299999999999996</v>
      </c>
      <c r="S25" s="171">
        <v>69</v>
      </c>
      <c r="T25" s="171">
        <v>32</v>
      </c>
      <c r="U25" s="171">
        <v>28</v>
      </c>
      <c r="V25" s="171">
        <v>9</v>
      </c>
      <c r="W25" s="171">
        <v>18</v>
      </c>
      <c r="X25" s="171">
        <v>4</v>
      </c>
      <c r="Y25" s="171">
        <v>101</v>
      </c>
      <c r="Z25" s="171">
        <v>1</v>
      </c>
      <c r="AA25" s="171">
        <v>0</v>
      </c>
      <c r="AB25" s="171">
        <v>0</v>
      </c>
      <c r="AC25" s="171">
        <v>354</v>
      </c>
      <c r="AD25" s="171">
        <v>153</v>
      </c>
      <c r="AE25" s="171">
        <v>2.85</v>
      </c>
      <c r="AF25" s="304">
        <v>6.8</v>
      </c>
      <c r="AG25" s="304">
        <v>0.9</v>
      </c>
      <c r="AH25" s="304">
        <v>1.8</v>
      </c>
      <c r="AI25" s="304">
        <v>10</v>
      </c>
      <c r="AJ25" s="303">
        <v>5.61</v>
      </c>
      <c r="AK25" s="302"/>
      <c r="AL25" s="331">
        <v>0.307</v>
      </c>
      <c r="AM25" s="331">
        <v>0.33800000000000002</v>
      </c>
      <c r="AN25" s="331">
        <v>0.64500000000000002</v>
      </c>
      <c r="AO25" s="290"/>
      <c r="AP25" s="331">
        <v>0.20499999999999999</v>
      </c>
      <c r="AQ25" s="331">
        <v>0.309</v>
      </c>
      <c r="AR25" s="331">
        <v>0.51400000000000001</v>
      </c>
    </row>
    <row r="26" spans="1:44" ht="15.75" thickBot="1">
      <c r="A26" s="169" t="s">
        <v>2446</v>
      </c>
      <c r="B26" s="171" t="s">
        <v>10</v>
      </c>
      <c r="C26" s="171" t="s">
        <v>2447</v>
      </c>
      <c r="D26" s="171">
        <v>26</v>
      </c>
      <c r="E26" s="171" t="s">
        <v>47</v>
      </c>
      <c r="F26" s="171" t="s">
        <v>43</v>
      </c>
      <c r="G26" s="171">
        <v>3</v>
      </c>
      <c r="H26" s="171">
        <v>6</v>
      </c>
      <c r="I26" s="171">
        <v>0.33300000000000002</v>
      </c>
      <c r="J26" s="303">
        <v>4.96</v>
      </c>
      <c r="K26" s="171">
        <v>27</v>
      </c>
      <c r="L26" s="171">
        <v>11</v>
      </c>
      <c r="M26" s="171">
        <v>5</v>
      </c>
      <c r="N26" s="171">
        <v>0</v>
      </c>
      <c r="O26" s="171">
        <v>0</v>
      </c>
      <c r="P26" s="171">
        <v>0</v>
      </c>
      <c r="Q26" s="319">
        <v>90.2</v>
      </c>
      <c r="R26" s="305">
        <v>1.335</v>
      </c>
      <c r="S26" s="171">
        <v>90</v>
      </c>
      <c r="T26" s="171">
        <v>59</v>
      </c>
      <c r="U26" s="171">
        <v>50</v>
      </c>
      <c r="V26" s="171">
        <v>18</v>
      </c>
      <c r="W26" s="171">
        <v>31</v>
      </c>
      <c r="X26" s="171">
        <v>2</v>
      </c>
      <c r="Y26" s="171">
        <v>84</v>
      </c>
      <c r="Z26" s="171">
        <v>7</v>
      </c>
      <c r="AA26" s="171">
        <v>0</v>
      </c>
      <c r="AB26" s="171">
        <v>3</v>
      </c>
      <c r="AC26" s="171">
        <v>395</v>
      </c>
      <c r="AD26" s="171">
        <v>85</v>
      </c>
      <c r="AE26" s="171">
        <v>5.14</v>
      </c>
      <c r="AF26" s="304">
        <v>8.9</v>
      </c>
      <c r="AG26" s="304">
        <v>1.8</v>
      </c>
      <c r="AH26" s="304">
        <v>3.1</v>
      </c>
      <c r="AI26" s="304">
        <v>8.3000000000000007</v>
      </c>
      <c r="AJ26" s="303">
        <v>2.71</v>
      </c>
      <c r="AK26" s="302"/>
      <c r="AL26" s="331">
        <v>0.313</v>
      </c>
      <c r="AM26" s="331">
        <v>0.503</v>
      </c>
      <c r="AN26" s="331">
        <v>0.81599999999999995</v>
      </c>
      <c r="AO26" s="290"/>
      <c r="AP26" s="331">
        <v>0.33500000000000002</v>
      </c>
      <c r="AQ26" s="331">
        <v>0.42199999999999999</v>
      </c>
      <c r="AR26" s="331">
        <v>0.75700000000000001</v>
      </c>
    </row>
    <row r="27" spans="1:44" ht="15.75" thickBot="1">
      <c r="A27" s="169" t="s">
        <v>2448</v>
      </c>
      <c r="B27" s="171" t="s">
        <v>10</v>
      </c>
      <c r="C27" s="171" t="s">
        <v>2449</v>
      </c>
      <c r="D27" s="171">
        <v>24</v>
      </c>
      <c r="E27" s="171" t="s">
        <v>100</v>
      </c>
      <c r="F27" s="171" t="s">
        <v>43</v>
      </c>
      <c r="G27" s="171">
        <v>3</v>
      </c>
      <c r="H27" s="171">
        <v>7</v>
      </c>
      <c r="I27" s="171">
        <v>0.3</v>
      </c>
      <c r="J27" s="303">
        <v>3.12</v>
      </c>
      <c r="K27" s="171">
        <v>15</v>
      </c>
      <c r="L27" s="171">
        <v>15</v>
      </c>
      <c r="M27" s="171">
        <v>0</v>
      </c>
      <c r="N27" s="171">
        <v>0</v>
      </c>
      <c r="O27" s="171">
        <v>0</v>
      </c>
      <c r="P27" s="171">
        <v>0</v>
      </c>
      <c r="Q27" s="319">
        <v>89.1</v>
      </c>
      <c r="R27" s="305">
        <v>1.075</v>
      </c>
      <c r="S27" s="171">
        <v>64</v>
      </c>
      <c r="T27" s="171">
        <v>32</v>
      </c>
      <c r="U27" s="171">
        <v>31</v>
      </c>
      <c r="V27" s="171">
        <v>11</v>
      </c>
      <c r="W27" s="171">
        <v>32</v>
      </c>
      <c r="X27" s="171">
        <v>1</v>
      </c>
      <c r="Y27" s="171">
        <v>98</v>
      </c>
      <c r="Z27" s="171">
        <v>3</v>
      </c>
      <c r="AA27" s="171">
        <v>1</v>
      </c>
      <c r="AB27" s="171">
        <v>2</v>
      </c>
      <c r="AC27" s="171">
        <v>359</v>
      </c>
      <c r="AD27" s="171">
        <v>141</v>
      </c>
      <c r="AE27" s="171">
        <v>3.74</v>
      </c>
      <c r="AF27" s="304">
        <v>6.4</v>
      </c>
      <c r="AG27" s="304">
        <v>1.1000000000000001</v>
      </c>
      <c r="AH27" s="304">
        <v>3.2</v>
      </c>
      <c r="AI27" s="304">
        <v>9.9</v>
      </c>
      <c r="AJ27" s="303">
        <v>3.06</v>
      </c>
      <c r="AK27" s="302"/>
      <c r="AL27" s="331">
        <v>0.26100000000000001</v>
      </c>
      <c r="AM27" s="331">
        <v>0.37</v>
      </c>
      <c r="AN27" s="331">
        <v>0.63</v>
      </c>
      <c r="AO27" s="290"/>
      <c r="AP27" s="331">
        <v>0.29499999999999998</v>
      </c>
      <c r="AQ27" s="331">
        <v>0.35099999999999998</v>
      </c>
      <c r="AR27" s="331">
        <v>0.64600000000000002</v>
      </c>
    </row>
    <row r="28" spans="1:44" ht="15.75" thickBot="1">
      <c r="A28" s="169" t="s">
        <v>2450</v>
      </c>
      <c r="B28" s="171" t="s">
        <v>10</v>
      </c>
      <c r="C28" s="171" t="s">
        <v>2451</v>
      </c>
      <c r="D28" s="171">
        <v>25</v>
      </c>
      <c r="E28" s="171" t="s">
        <v>47</v>
      </c>
      <c r="F28" s="171" t="s">
        <v>43</v>
      </c>
      <c r="G28" s="171">
        <v>4</v>
      </c>
      <c r="H28" s="171">
        <v>7</v>
      </c>
      <c r="I28" s="171">
        <v>0.36399999999999999</v>
      </c>
      <c r="J28" s="303">
        <v>4.26</v>
      </c>
      <c r="K28" s="171">
        <v>15</v>
      </c>
      <c r="L28" s="171">
        <v>15</v>
      </c>
      <c r="M28" s="171">
        <v>0</v>
      </c>
      <c r="N28" s="171">
        <v>1</v>
      </c>
      <c r="O28" s="171">
        <v>0</v>
      </c>
      <c r="P28" s="171">
        <v>0</v>
      </c>
      <c r="Q28" s="319">
        <v>88.2</v>
      </c>
      <c r="R28" s="305">
        <v>1.286</v>
      </c>
      <c r="S28" s="171">
        <v>90</v>
      </c>
      <c r="T28" s="171">
        <v>45</v>
      </c>
      <c r="U28" s="171">
        <v>42</v>
      </c>
      <c r="V28" s="171">
        <v>13</v>
      </c>
      <c r="W28" s="171">
        <v>24</v>
      </c>
      <c r="X28" s="171">
        <v>1</v>
      </c>
      <c r="Y28" s="171">
        <v>52</v>
      </c>
      <c r="Z28" s="171">
        <v>8</v>
      </c>
      <c r="AA28" s="171">
        <v>1</v>
      </c>
      <c r="AB28" s="171">
        <v>1</v>
      </c>
      <c r="AC28" s="171">
        <v>372</v>
      </c>
      <c r="AD28" s="171">
        <v>99</v>
      </c>
      <c r="AE28" s="171">
        <v>4.97</v>
      </c>
      <c r="AF28" s="304">
        <v>9.1</v>
      </c>
      <c r="AG28" s="304">
        <v>1.3</v>
      </c>
      <c r="AH28" s="304">
        <v>2.4</v>
      </c>
      <c r="AI28" s="304">
        <v>5.3</v>
      </c>
      <c r="AJ28" s="303">
        <v>2.17</v>
      </c>
      <c r="AK28" s="302"/>
      <c r="AL28" s="331">
        <v>0.36</v>
      </c>
      <c r="AM28" s="331">
        <v>0.51200000000000001</v>
      </c>
      <c r="AN28" s="331">
        <v>0.872</v>
      </c>
      <c r="AO28" s="290"/>
      <c r="AP28" s="331">
        <v>0.29799999999999999</v>
      </c>
      <c r="AQ28" s="331">
        <v>0.45500000000000002</v>
      </c>
      <c r="AR28" s="331">
        <v>0.753</v>
      </c>
    </row>
    <row r="29" spans="1:44" ht="15.75" thickBot="1">
      <c r="A29" s="169" t="s">
        <v>2452</v>
      </c>
      <c r="B29" s="171" t="s">
        <v>10</v>
      </c>
      <c r="C29" s="171" t="s">
        <v>2453</v>
      </c>
      <c r="D29" s="171">
        <v>23</v>
      </c>
      <c r="E29" s="171" t="s">
        <v>100</v>
      </c>
      <c r="F29" s="171" t="s">
        <v>43</v>
      </c>
      <c r="G29" s="171">
        <v>5</v>
      </c>
      <c r="H29" s="171">
        <v>8</v>
      </c>
      <c r="I29" s="171">
        <v>0.38500000000000001</v>
      </c>
      <c r="J29" s="303">
        <v>4.45</v>
      </c>
      <c r="K29" s="171">
        <v>16</v>
      </c>
      <c r="L29" s="171">
        <v>16</v>
      </c>
      <c r="M29" s="171">
        <v>0</v>
      </c>
      <c r="N29" s="171">
        <v>0</v>
      </c>
      <c r="O29" s="171">
        <v>0</v>
      </c>
      <c r="P29" s="171">
        <v>0</v>
      </c>
      <c r="Q29" s="319">
        <v>87</v>
      </c>
      <c r="R29" s="305">
        <v>1.4710000000000001</v>
      </c>
      <c r="S29" s="171">
        <v>91</v>
      </c>
      <c r="T29" s="171">
        <v>49</v>
      </c>
      <c r="U29" s="171">
        <v>43</v>
      </c>
      <c r="V29" s="171">
        <v>9</v>
      </c>
      <c r="W29" s="171">
        <v>37</v>
      </c>
      <c r="X29" s="171">
        <v>2</v>
      </c>
      <c r="Y29" s="171">
        <v>73</v>
      </c>
      <c r="Z29" s="171">
        <v>4</v>
      </c>
      <c r="AA29" s="171">
        <v>0</v>
      </c>
      <c r="AB29" s="171">
        <v>5</v>
      </c>
      <c r="AC29" s="171">
        <v>384</v>
      </c>
      <c r="AD29" s="171">
        <v>99</v>
      </c>
      <c r="AE29" s="171">
        <v>4.24</v>
      </c>
      <c r="AF29" s="304">
        <v>9.4</v>
      </c>
      <c r="AG29" s="304">
        <v>0.9</v>
      </c>
      <c r="AH29" s="304">
        <v>3.8</v>
      </c>
      <c r="AI29" s="304">
        <v>7.6</v>
      </c>
      <c r="AJ29" s="303">
        <v>1.97</v>
      </c>
      <c r="AK29" s="302"/>
      <c r="AL29" s="331">
        <v>0.35399999999999998</v>
      </c>
      <c r="AM29" s="331">
        <v>0.439</v>
      </c>
      <c r="AN29" s="331">
        <v>0.79300000000000004</v>
      </c>
      <c r="AO29" s="290"/>
      <c r="AP29" s="331">
        <v>0.34499999999999997</v>
      </c>
      <c r="AQ29" s="331">
        <v>0.46</v>
      </c>
      <c r="AR29" s="331">
        <v>0.80500000000000005</v>
      </c>
    </row>
    <row r="30" spans="1:44" ht="15.75" thickBot="1">
      <c r="A30" s="169" t="s">
        <v>2454</v>
      </c>
      <c r="B30" s="171" t="s">
        <v>10</v>
      </c>
      <c r="C30" s="171" t="s">
        <v>2455</v>
      </c>
      <c r="D30" s="171">
        <v>23</v>
      </c>
      <c r="E30" s="171" t="s">
        <v>65</v>
      </c>
      <c r="F30" s="171" t="s">
        <v>34</v>
      </c>
      <c r="G30" s="171">
        <v>5</v>
      </c>
      <c r="H30" s="171">
        <v>4</v>
      </c>
      <c r="I30" s="171">
        <v>0.55600000000000005</v>
      </c>
      <c r="J30" s="303">
        <v>3.43</v>
      </c>
      <c r="K30" s="171">
        <v>16</v>
      </c>
      <c r="L30" s="171">
        <v>14</v>
      </c>
      <c r="M30" s="171">
        <v>1</v>
      </c>
      <c r="N30" s="171">
        <v>0</v>
      </c>
      <c r="O30" s="171">
        <v>0</v>
      </c>
      <c r="P30" s="171">
        <v>0</v>
      </c>
      <c r="Q30" s="319">
        <v>86.2</v>
      </c>
      <c r="R30" s="305">
        <v>1.177</v>
      </c>
      <c r="S30" s="171">
        <v>71</v>
      </c>
      <c r="T30" s="171">
        <v>35</v>
      </c>
      <c r="U30" s="171">
        <v>33</v>
      </c>
      <c r="V30" s="171">
        <v>11</v>
      </c>
      <c r="W30" s="171">
        <v>31</v>
      </c>
      <c r="X30" s="171">
        <v>0</v>
      </c>
      <c r="Y30" s="171">
        <v>84</v>
      </c>
      <c r="Z30" s="171">
        <v>5</v>
      </c>
      <c r="AA30" s="171">
        <v>0</v>
      </c>
      <c r="AB30" s="171">
        <v>6</v>
      </c>
      <c r="AC30" s="171">
        <v>357</v>
      </c>
      <c r="AD30" s="171">
        <v>122</v>
      </c>
      <c r="AE30" s="171">
        <v>4.12</v>
      </c>
      <c r="AF30" s="304">
        <v>7.4</v>
      </c>
      <c r="AG30" s="304">
        <v>1.1000000000000001</v>
      </c>
      <c r="AH30" s="304">
        <v>3.2</v>
      </c>
      <c r="AI30" s="304">
        <v>8.6999999999999993</v>
      </c>
      <c r="AJ30" s="303">
        <v>2.71</v>
      </c>
      <c r="AK30" s="302"/>
      <c r="AL30" s="331">
        <v>0.314</v>
      </c>
      <c r="AM30" s="331">
        <v>0.245</v>
      </c>
      <c r="AN30" s="331">
        <v>0.55900000000000005</v>
      </c>
      <c r="AO30" s="290"/>
      <c r="AP30" s="331">
        <v>0.29399999999999998</v>
      </c>
      <c r="AQ30" s="331">
        <v>0.436</v>
      </c>
      <c r="AR30" s="331">
        <v>0.72899999999999998</v>
      </c>
    </row>
    <row r="31" spans="1:44" ht="15.75" thickBot="1">
      <c r="A31" s="169" t="s">
        <v>2456</v>
      </c>
      <c r="B31" s="171" t="s">
        <v>10</v>
      </c>
      <c r="C31" s="171" t="s">
        <v>2457</v>
      </c>
      <c r="D31" s="171">
        <v>27</v>
      </c>
      <c r="E31" s="171" t="s">
        <v>65</v>
      </c>
      <c r="F31" s="171" t="s">
        <v>34</v>
      </c>
      <c r="G31" s="171">
        <v>7</v>
      </c>
      <c r="H31" s="171">
        <v>5</v>
      </c>
      <c r="I31" s="171">
        <v>0.58299999999999996</v>
      </c>
      <c r="J31" s="303">
        <v>5.31</v>
      </c>
      <c r="K31" s="171">
        <v>30</v>
      </c>
      <c r="L31" s="171">
        <v>8</v>
      </c>
      <c r="M31" s="171">
        <v>7</v>
      </c>
      <c r="N31" s="171">
        <v>0</v>
      </c>
      <c r="O31" s="171">
        <v>0</v>
      </c>
      <c r="P31" s="171">
        <v>1</v>
      </c>
      <c r="Q31" s="319">
        <v>83</v>
      </c>
      <c r="R31" s="305">
        <v>1.506</v>
      </c>
      <c r="S31" s="171">
        <v>103</v>
      </c>
      <c r="T31" s="171">
        <v>55</v>
      </c>
      <c r="U31" s="171">
        <v>49</v>
      </c>
      <c r="V31" s="171">
        <v>11</v>
      </c>
      <c r="W31" s="171">
        <v>22</v>
      </c>
      <c r="X31" s="171">
        <v>2</v>
      </c>
      <c r="Y31" s="171">
        <v>66</v>
      </c>
      <c r="Z31" s="171">
        <v>5</v>
      </c>
      <c r="AA31" s="171">
        <v>0</v>
      </c>
      <c r="AB31" s="171">
        <v>4</v>
      </c>
      <c r="AC31" s="171">
        <v>371</v>
      </c>
      <c r="AD31" s="171">
        <v>79</v>
      </c>
      <c r="AE31" s="171">
        <v>4.2699999999999996</v>
      </c>
      <c r="AF31" s="304">
        <v>11.2</v>
      </c>
      <c r="AG31" s="304">
        <v>1.2</v>
      </c>
      <c r="AH31" s="304">
        <v>2.4</v>
      </c>
      <c r="AI31" s="304">
        <v>7.2</v>
      </c>
      <c r="AJ31" s="303">
        <v>3</v>
      </c>
      <c r="AK31" s="302"/>
      <c r="AL31" s="331">
        <v>0.309</v>
      </c>
      <c r="AM31" s="331">
        <v>0.39500000000000002</v>
      </c>
      <c r="AN31" s="331">
        <v>0.70399999999999996</v>
      </c>
      <c r="AO31" s="290"/>
      <c r="AP31" s="331">
        <v>0.38500000000000001</v>
      </c>
      <c r="AQ31" s="331">
        <v>0.53900000000000003</v>
      </c>
      <c r="AR31" s="331">
        <v>0.92500000000000004</v>
      </c>
    </row>
    <row r="32" spans="1:44" ht="15.75" thickBot="1">
      <c r="A32" s="169" t="s">
        <v>2458</v>
      </c>
      <c r="B32" s="171" t="s">
        <v>35</v>
      </c>
      <c r="C32" s="171" t="s">
        <v>2459</v>
      </c>
      <c r="D32" s="171">
        <v>27</v>
      </c>
      <c r="E32" s="171" t="s">
        <v>71</v>
      </c>
      <c r="F32" s="171" t="s">
        <v>43</v>
      </c>
      <c r="G32" s="171">
        <v>3</v>
      </c>
      <c r="H32" s="171">
        <v>2</v>
      </c>
      <c r="I32" s="171">
        <v>0.6</v>
      </c>
      <c r="J32" s="303">
        <v>3.42</v>
      </c>
      <c r="K32" s="171">
        <v>22</v>
      </c>
      <c r="L32" s="171">
        <v>14</v>
      </c>
      <c r="M32" s="171">
        <v>1</v>
      </c>
      <c r="N32" s="171">
        <v>0</v>
      </c>
      <c r="O32" s="171">
        <v>0</v>
      </c>
      <c r="P32" s="171">
        <v>0</v>
      </c>
      <c r="Q32" s="319">
        <v>81.2</v>
      </c>
      <c r="R32" s="305">
        <v>1.286</v>
      </c>
      <c r="S32" s="171">
        <v>83</v>
      </c>
      <c r="T32" s="171">
        <v>33</v>
      </c>
      <c r="U32" s="171">
        <v>31</v>
      </c>
      <c r="V32" s="171">
        <v>8</v>
      </c>
      <c r="W32" s="171">
        <v>22</v>
      </c>
      <c r="X32" s="171">
        <v>2</v>
      </c>
      <c r="Y32" s="171">
        <v>64</v>
      </c>
      <c r="Z32" s="171">
        <v>2</v>
      </c>
      <c r="AA32" s="171">
        <v>0</v>
      </c>
      <c r="AB32" s="171">
        <v>1</v>
      </c>
      <c r="AC32" s="171">
        <v>341</v>
      </c>
      <c r="AD32" s="171">
        <v>129</v>
      </c>
      <c r="AE32" s="171">
        <v>3.75</v>
      </c>
      <c r="AF32" s="304">
        <v>9.1</v>
      </c>
      <c r="AG32" s="304">
        <v>0.9</v>
      </c>
      <c r="AH32" s="304">
        <v>2.4</v>
      </c>
      <c r="AI32" s="304">
        <v>7.1</v>
      </c>
      <c r="AJ32" s="303">
        <v>2.91</v>
      </c>
      <c r="AK32" s="302"/>
      <c r="AL32" s="331">
        <v>0.25900000000000001</v>
      </c>
      <c r="AM32" s="331">
        <v>0.28199999999999997</v>
      </c>
      <c r="AN32" s="331">
        <v>0.54100000000000004</v>
      </c>
      <c r="AO32" s="290"/>
      <c r="AP32" s="331">
        <v>0.33300000000000002</v>
      </c>
      <c r="AQ32" s="331">
        <v>0.42199999999999999</v>
      </c>
      <c r="AR32" s="331">
        <v>0.755</v>
      </c>
    </row>
    <row r="33" spans="1:44" ht="15.75" thickBot="1">
      <c r="A33" s="169" t="s">
        <v>2460</v>
      </c>
      <c r="B33" s="171" t="s">
        <v>10</v>
      </c>
      <c r="C33" s="171" t="s">
        <v>2461</v>
      </c>
      <c r="D33" s="171">
        <v>33</v>
      </c>
      <c r="E33" s="171" t="s">
        <v>132</v>
      </c>
      <c r="F33" s="171" t="s">
        <v>43</v>
      </c>
      <c r="G33" s="171">
        <v>2</v>
      </c>
      <c r="H33" s="171">
        <v>3</v>
      </c>
      <c r="I33" s="171">
        <v>0.4</v>
      </c>
      <c r="J33" s="303">
        <v>3.14</v>
      </c>
      <c r="K33" s="171">
        <v>60</v>
      </c>
      <c r="L33" s="171">
        <v>0</v>
      </c>
      <c r="M33" s="171">
        <v>9</v>
      </c>
      <c r="N33" s="171">
        <v>0</v>
      </c>
      <c r="O33" s="171">
        <v>0</v>
      </c>
      <c r="P33" s="171">
        <v>0</v>
      </c>
      <c r="Q33" s="319">
        <v>80.099999999999994</v>
      </c>
      <c r="R33" s="305">
        <v>1.1950000000000001</v>
      </c>
      <c r="S33" s="171">
        <v>68</v>
      </c>
      <c r="T33" s="171">
        <v>29</v>
      </c>
      <c r="U33" s="171">
        <v>28</v>
      </c>
      <c r="V33" s="171">
        <v>12</v>
      </c>
      <c r="W33" s="171">
        <v>28</v>
      </c>
      <c r="X33" s="171">
        <v>3</v>
      </c>
      <c r="Y33" s="171">
        <v>74</v>
      </c>
      <c r="Z33" s="171">
        <v>2</v>
      </c>
      <c r="AA33" s="171">
        <v>0</v>
      </c>
      <c r="AB33" s="171">
        <v>2</v>
      </c>
      <c r="AC33" s="171">
        <v>329</v>
      </c>
      <c r="AD33" s="171">
        <v>132</v>
      </c>
      <c r="AE33" s="171">
        <v>4.38</v>
      </c>
      <c r="AF33" s="304">
        <v>7.6</v>
      </c>
      <c r="AG33" s="304">
        <v>1.3</v>
      </c>
      <c r="AH33" s="304">
        <v>3.1</v>
      </c>
      <c r="AI33" s="304">
        <v>8.3000000000000007</v>
      </c>
      <c r="AJ33" s="303">
        <v>2.64</v>
      </c>
      <c r="AK33" s="302"/>
      <c r="AL33" s="331">
        <v>0.307</v>
      </c>
      <c r="AM33" s="331">
        <v>0.496</v>
      </c>
      <c r="AN33" s="331">
        <v>0.80300000000000005</v>
      </c>
      <c r="AO33" s="290"/>
      <c r="AP33" s="331">
        <v>0.29499999999999998</v>
      </c>
      <c r="AQ33" s="331">
        <v>0.29799999999999999</v>
      </c>
      <c r="AR33" s="331">
        <v>0.59199999999999997</v>
      </c>
    </row>
    <row r="34" spans="1:44" ht="15.75" thickBot="1">
      <c r="A34" s="169" t="s">
        <v>2462</v>
      </c>
      <c r="B34" s="171" t="s">
        <v>35</v>
      </c>
      <c r="C34" s="171" t="s">
        <v>2463</v>
      </c>
      <c r="D34" s="171">
        <v>29</v>
      </c>
      <c r="E34" s="171" t="s">
        <v>40</v>
      </c>
      <c r="F34" s="171" t="s">
        <v>34</v>
      </c>
      <c r="G34" s="171">
        <v>6</v>
      </c>
      <c r="H34" s="171">
        <v>6</v>
      </c>
      <c r="I34" s="171">
        <v>0.5</v>
      </c>
      <c r="J34" s="303">
        <v>2.5499999999999998</v>
      </c>
      <c r="K34" s="171">
        <v>65</v>
      </c>
      <c r="L34" s="171">
        <v>0</v>
      </c>
      <c r="M34" s="171">
        <v>13</v>
      </c>
      <c r="N34" s="171">
        <v>0</v>
      </c>
      <c r="O34" s="171">
        <v>0</v>
      </c>
      <c r="P34" s="171">
        <v>6</v>
      </c>
      <c r="Q34" s="319">
        <v>77.2</v>
      </c>
      <c r="R34" s="305">
        <v>1.0169999999999999</v>
      </c>
      <c r="S34" s="171">
        <v>57</v>
      </c>
      <c r="T34" s="171">
        <v>23</v>
      </c>
      <c r="U34" s="171">
        <v>22</v>
      </c>
      <c r="V34" s="171">
        <v>5</v>
      </c>
      <c r="W34" s="171">
        <v>22</v>
      </c>
      <c r="X34" s="171">
        <v>3</v>
      </c>
      <c r="Y34" s="171">
        <v>88</v>
      </c>
      <c r="Z34" s="171">
        <v>1</v>
      </c>
      <c r="AA34" s="171">
        <v>0</v>
      </c>
      <c r="AB34" s="171">
        <v>5</v>
      </c>
      <c r="AC34" s="171">
        <v>307</v>
      </c>
      <c r="AD34" s="171">
        <v>176</v>
      </c>
      <c r="AE34" s="171">
        <v>2.62</v>
      </c>
      <c r="AF34" s="304">
        <v>6.6</v>
      </c>
      <c r="AG34" s="304">
        <v>0.6</v>
      </c>
      <c r="AH34" s="304">
        <v>2.5</v>
      </c>
      <c r="AI34" s="304">
        <v>10.199999999999999</v>
      </c>
      <c r="AJ34" s="303">
        <v>4</v>
      </c>
      <c r="AK34" s="302"/>
      <c r="AL34" s="331">
        <v>0.22800000000000001</v>
      </c>
      <c r="AM34" s="331">
        <v>0.19600000000000001</v>
      </c>
      <c r="AN34" s="331">
        <v>0.42299999999999999</v>
      </c>
      <c r="AO34" s="290"/>
      <c r="AP34" s="331">
        <v>0.28100000000000003</v>
      </c>
      <c r="AQ34" s="331">
        <v>0.38300000000000001</v>
      </c>
      <c r="AR34" s="331">
        <v>0.66400000000000003</v>
      </c>
    </row>
    <row r="35" spans="1:44" ht="15.75" thickBot="1">
      <c r="A35" s="169" t="s">
        <v>2464</v>
      </c>
      <c r="B35" s="171" t="s">
        <v>10</v>
      </c>
      <c r="C35" s="171" t="s">
        <v>2465</v>
      </c>
      <c r="D35" s="171">
        <v>29</v>
      </c>
      <c r="E35" s="171" t="s">
        <v>44</v>
      </c>
      <c r="F35" s="171" t="s">
        <v>34</v>
      </c>
      <c r="G35" s="171">
        <v>7</v>
      </c>
      <c r="H35" s="171">
        <v>1</v>
      </c>
      <c r="I35" s="171">
        <v>0.875</v>
      </c>
      <c r="J35" s="303">
        <v>3.59</v>
      </c>
      <c r="K35" s="171">
        <v>73</v>
      </c>
      <c r="L35" s="171">
        <v>0</v>
      </c>
      <c r="M35" s="171">
        <v>12</v>
      </c>
      <c r="N35" s="171">
        <v>0</v>
      </c>
      <c r="O35" s="171">
        <v>0</v>
      </c>
      <c r="P35" s="171">
        <v>2</v>
      </c>
      <c r="Q35" s="319">
        <v>77.2</v>
      </c>
      <c r="R35" s="305">
        <v>1.133</v>
      </c>
      <c r="S35" s="171">
        <v>57</v>
      </c>
      <c r="T35" s="171">
        <v>35</v>
      </c>
      <c r="U35" s="171">
        <v>31</v>
      </c>
      <c r="V35" s="171">
        <v>7</v>
      </c>
      <c r="W35" s="171">
        <v>31</v>
      </c>
      <c r="X35" s="171">
        <v>4</v>
      </c>
      <c r="Y35" s="171">
        <v>81</v>
      </c>
      <c r="Z35" s="171">
        <v>8</v>
      </c>
      <c r="AA35" s="171">
        <v>0</v>
      </c>
      <c r="AB35" s="171">
        <v>5</v>
      </c>
      <c r="AC35" s="171">
        <v>319</v>
      </c>
      <c r="AD35" s="171">
        <v>128</v>
      </c>
      <c r="AE35" s="171">
        <v>3.75</v>
      </c>
      <c r="AF35" s="304">
        <v>6.6</v>
      </c>
      <c r="AG35" s="304">
        <v>0.8</v>
      </c>
      <c r="AH35" s="304">
        <v>3.6</v>
      </c>
      <c r="AI35" s="304">
        <v>9.4</v>
      </c>
      <c r="AJ35" s="303">
        <v>2.61</v>
      </c>
      <c r="AK35" s="302"/>
      <c r="AL35" s="331">
        <v>0.34599999999999997</v>
      </c>
      <c r="AM35" s="331">
        <v>0.36899999999999999</v>
      </c>
      <c r="AN35" s="331">
        <v>0.71499999999999997</v>
      </c>
      <c r="AO35" s="290"/>
      <c r="AP35" s="331">
        <v>0.27200000000000002</v>
      </c>
      <c r="AQ35" s="331">
        <v>0.309</v>
      </c>
      <c r="AR35" s="331">
        <v>0.58099999999999996</v>
      </c>
    </row>
    <row r="36" spans="1:44" ht="15.75" thickBot="1">
      <c r="A36" s="169" t="s">
        <v>2466</v>
      </c>
      <c r="B36" s="171" t="s">
        <v>10</v>
      </c>
      <c r="C36" s="171" t="s">
        <v>2467</v>
      </c>
      <c r="D36" s="171">
        <v>31</v>
      </c>
      <c r="E36" s="171" t="s">
        <v>53</v>
      </c>
      <c r="F36" s="171" t="s">
        <v>54</v>
      </c>
      <c r="G36" s="171">
        <v>6</v>
      </c>
      <c r="H36" s="171">
        <v>4</v>
      </c>
      <c r="I36" s="171">
        <v>0.6</v>
      </c>
      <c r="J36" s="303">
        <v>2.33</v>
      </c>
      <c r="K36" s="171">
        <v>70</v>
      </c>
      <c r="L36" s="171">
        <v>0</v>
      </c>
      <c r="M36" s="171">
        <v>6</v>
      </c>
      <c r="N36" s="171">
        <v>0</v>
      </c>
      <c r="O36" s="171">
        <v>0</v>
      </c>
      <c r="P36" s="171">
        <v>2</v>
      </c>
      <c r="Q36" s="319">
        <v>77.099999999999994</v>
      </c>
      <c r="R36" s="305">
        <v>1.034</v>
      </c>
      <c r="S36" s="171">
        <v>58</v>
      </c>
      <c r="T36" s="171">
        <v>21</v>
      </c>
      <c r="U36" s="171">
        <v>20</v>
      </c>
      <c r="V36" s="171">
        <v>6</v>
      </c>
      <c r="W36" s="171">
        <v>22</v>
      </c>
      <c r="X36" s="171">
        <v>4</v>
      </c>
      <c r="Y36" s="171">
        <v>91</v>
      </c>
      <c r="Z36" s="171">
        <v>2</v>
      </c>
      <c r="AA36" s="171">
        <v>0</v>
      </c>
      <c r="AB36" s="171">
        <v>2</v>
      </c>
      <c r="AC36" s="171">
        <v>303</v>
      </c>
      <c r="AD36" s="171">
        <v>187</v>
      </c>
      <c r="AE36" s="171">
        <v>2.74</v>
      </c>
      <c r="AF36" s="304">
        <v>6.8</v>
      </c>
      <c r="AG36" s="304">
        <v>0.7</v>
      </c>
      <c r="AH36" s="304">
        <v>2.6</v>
      </c>
      <c r="AI36" s="304">
        <v>10.6</v>
      </c>
      <c r="AJ36" s="303">
        <v>4.1399999999999997</v>
      </c>
      <c r="AK36" s="302"/>
      <c r="AL36" s="331">
        <v>0.29399999999999998</v>
      </c>
      <c r="AM36" s="331">
        <v>0.28100000000000003</v>
      </c>
      <c r="AN36" s="331">
        <v>0.57499999999999996</v>
      </c>
      <c r="AO36" s="290"/>
      <c r="AP36" s="331">
        <v>0.25900000000000001</v>
      </c>
      <c r="AQ36" s="331">
        <v>0.34599999999999997</v>
      </c>
      <c r="AR36" s="331">
        <v>0.60499999999999998</v>
      </c>
    </row>
    <row r="37" spans="1:44" ht="15.75" thickBot="1">
      <c r="A37" s="169" t="s">
        <v>2468</v>
      </c>
      <c r="B37" s="171" t="s">
        <v>10</v>
      </c>
      <c r="C37" s="171" t="s">
        <v>2469</v>
      </c>
      <c r="D37" s="171">
        <v>33</v>
      </c>
      <c r="E37" s="171" t="s">
        <v>53</v>
      </c>
      <c r="F37" s="171" t="s">
        <v>54</v>
      </c>
      <c r="G37" s="171">
        <v>5</v>
      </c>
      <c r="H37" s="171">
        <v>6</v>
      </c>
      <c r="I37" s="171">
        <v>0.45500000000000002</v>
      </c>
      <c r="J37" s="303">
        <v>5.21</v>
      </c>
      <c r="K37" s="171">
        <v>16</v>
      </c>
      <c r="L37" s="171">
        <v>13</v>
      </c>
      <c r="M37" s="171">
        <v>0</v>
      </c>
      <c r="N37" s="171">
        <v>0</v>
      </c>
      <c r="O37" s="171">
        <v>0</v>
      </c>
      <c r="P37" s="171">
        <v>0</v>
      </c>
      <c r="Q37" s="319">
        <v>76</v>
      </c>
      <c r="R37" s="305">
        <v>1.5129999999999999</v>
      </c>
      <c r="S37" s="171">
        <v>86</v>
      </c>
      <c r="T37" s="171">
        <v>53</v>
      </c>
      <c r="U37" s="171">
        <v>44</v>
      </c>
      <c r="V37" s="171">
        <v>20</v>
      </c>
      <c r="W37" s="171">
        <v>29</v>
      </c>
      <c r="X37" s="171">
        <v>2</v>
      </c>
      <c r="Y37" s="171">
        <v>60</v>
      </c>
      <c r="Z37" s="171">
        <v>0</v>
      </c>
      <c r="AA37" s="171">
        <v>0</v>
      </c>
      <c r="AB37" s="171">
        <v>3</v>
      </c>
      <c r="AC37" s="171">
        <v>339</v>
      </c>
      <c r="AD37" s="171">
        <v>86</v>
      </c>
      <c r="AE37" s="171">
        <v>6.14</v>
      </c>
      <c r="AF37" s="304">
        <v>10.199999999999999</v>
      </c>
      <c r="AG37" s="304">
        <v>2.4</v>
      </c>
      <c r="AH37" s="304">
        <v>3.4</v>
      </c>
      <c r="AI37" s="304">
        <v>7.1</v>
      </c>
      <c r="AJ37" s="303">
        <v>2.0699999999999998</v>
      </c>
      <c r="AK37" s="302"/>
      <c r="AL37" s="331">
        <v>0.33300000000000002</v>
      </c>
      <c r="AM37" s="331">
        <v>0.45900000000000002</v>
      </c>
      <c r="AN37" s="331">
        <v>0.79200000000000004</v>
      </c>
      <c r="AO37" s="290"/>
      <c r="AP37" s="331">
        <v>0.35299999999999998</v>
      </c>
      <c r="AQ37" s="331">
        <v>0.63100000000000001</v>
      </c>
      <c r="AR37" s="331">
        <v>0.98299999999999998</v>
      </c>
    </row>
    <row r="38" spans="1:44" ht="15.75" thickBot="1">
      <c r="A38" s="169" t="s">
        <v>2470</v>
      </c>
      <c r="B38" s="171" t="s">
        <v>10</v>
      </c>
      <c r="C38" s="171" t="s">
        <v>2471</v>
      </c>
      <c r="D38" s="171">
        <v>27</v>
      </c>
      <c r="E38" s="171" t="s">
        <v>53</v>
      </c>
      <c r="F38" s="171" t="s">
        <v>34</v>
      </c>
      <c r="G38" s="171">
        <v>4</v>
      </c>
      <c r="H38" s="171">
        <v>5</v>
      </c>
      <c r="I38" s="171">
        <v>0.44400000000000001</v>
      </c>
      <c r="J38" s="303">
        <v>4.3600000000000003</v>
      </c>
      <c r="K38" s="171">
        <v>16</v>
      </c>
      <c r="L38" s="171">
        <v>13</v>
      </c>
      <c r="M38" s="171">
        <v>1</v>
      </c>
      <c r="N38" s="171">
        <v>0</v>
      </c>
      <c r="O38" s="171">
        <v>0</v>
      </c>
      <c r="P38" s="171">
        <v>0</v>
      </c>
      <c r="Q38" s="319">
        <v>74.099999999999994</v>
      </c>
      <c r="R38" s="305">
        <v>1.3720000000000001</v>
      </c>
      <c r="S38" s="171">
        <v>76</v>
      </c>
      <c r="T38" s="171">
        <v>41</v>
      </c>
      <c r="U38" s="171">
        <v>36</v>
      </c>
      <c r="V38" s="171">
        <v>16</v>
      </c>
      <c r="W38" s="171">
        <v>26</v>
      </c>
      <c r="X38" s="171">
        <v>1</v>
      </c>
      <c r="Y38" s="171">
        <v>49</v>
      </c>
      <c r="Z38" s="171">
        <v>3</v>
      </c>
      <c r="AA38" s="171">
        <v>2</v>
      </c>
      <c r="AB38" s="171">
        <v>1</v>
      </c>
      <c r="AC38" s="171">
        <v>313</v>
      </c>
      <c r="AD38" s="171">
        <v>99</v>
      </c>
      <c r="AE38" s="171">
        <v>5.81</v>
      </c>
      <c r="AF38" s="304">
        <v>9.1999999999999993</v>
      </c>
      <c r="AG38" s="304">
        <v>1.9</v>
      </c>
      <c r="AH38" s="304">
        <v>3.1</v>
      </c>
      <c r="AI38" s="304">
        <v>5.9</v>
      </c>
      <c r="AJ38" s="303">
        <v>1.88</v>
      </c>
      <c r="AK38" s="302"/>
      <c r="AL38" s="331">
        <v>0.33800000000000002</v>
      </c>
      <c r="AM38" s="331">
        <v>0.5</v>
      </c>
      <c r="AN38" s="331">
        <v>0.83799999999999997</v>
      </c>
      <c r="AO38" s="290"/>
      <c r="AP38" s="331">
        <v>0.33500000000000002</v>
      </c>
      <c r="AQ38" s="331">
        <v>0.52300000000000002</v>
      </c>
      <c r="AR38" s="331">
        <v>0.85899999999999999</v>
      </c>
    </row>
    <row r="39" spans="1:44" ht="15.75" thickBot="1">
      <c r="A39" s="169" t="s">
        <v>2472</v>
      </c>
      <c r="B39" s="171" t="s">
        <v>10</v>
      </c>
      <c r="C39" s="171" t="s">
        <v>2473</v>
      </c>
      <c r="D39" s="171">
        <v>30</v>
      </c>
      <c r="E39" s="171" t="s">
        <v>47</v>
      </c>
      <c r="F39" s="171" t="s">
        <v>43</v>
      </c>
      <c r="G39" s="171">
        <v>2</v>
      </c>
      <c r="H39" s="171">
        <v>5</v>
      </c>
      <c r="I39" s="171">
        <v>0.28599999999999998</v>
      </c>
      <c r="J39" s="303">
        <v>2.65</v>
      </c>
      <c r="K39" s="171">
        <v>66</v>
      </c>
      <c r="L39" s="171">
        <v>0</v>
      </c>
      <c r="M39" s="171">
        <v>16</v>
      </c>
      <c r="N39" s="171">
        <v>0</v>
      </c>
      <c r="O39" s="171">
        <v>0</v>
      </c>
      <c r="P39" s="171">
        <v>2</v>
      </c>
      <c r="Q39" s="319">
        <v>71.099999999999994</v>
      </c>
      <c r="R39" s="305">
        <v>1.22</v>
      </c>
      <c r="S39" s="171">
        <v>61</v>
      </c>
      <c r="T39" s="171">
        <v>22</v>
      </c>
      <c r="U39" s="171">
        <v>21</v>
      </c>
      <c r="V39" s="171">
        <v>3</v>
      </c>
      <c r="W39" s="171">
        <v>26</v>
      </c>
      <c r="X39" s="171">
        <v>5</v>
      </c>
      <c r="Y39" s="171">
        <v>60</v>
      </c>
      <c r="Z39" s="171">
        <v>0</v>
      </c>
      <c r="AA39" s="171">
        <v>0</v>
      </c>
      <c r="AB39" s="171">
        <v>9</v>
      </c>
      <c r="AC39" s="171">
        <v>295</v>
      </c>
      <c r="AD39" s="171">
        <v>160</v>
      </c>
      <c r="AE39" s="171">
        <v>3.12</v>
      </c>
      <c r="AF39" s="304">
        <v>7.7</v>
      </c>
      <c r="AG39" s="304">
        <v>0.4</v>
      </c>
      <c r="AH39" s="304">
        <v>3.3</v>
      </c>
      <c r="AI39" s="304">
        <v>7.6</v>
      </c>
      <c r="AJ39" s="303">
        <v>2.31</v>
      </c>
      <c r="AK39" s="302"/>
      <c r="AL39" s="331">
        <v>0.35299999999999998</v>
      </c>
      <c r="AM39" s="331">
        <v>0.376</v>
      </c>
      <c r="AN39" s="331">
        <v>0.72899999999999998</v>
      </c>
      <c r="AO39" s="290"/>
      <c r="AP39" s="331">
        <v>0.245</v>
      </c>
      <c r="AQ39" s="331">
        <v>0.22700000000000001</v>
      </c>
      <c r="AR39" s="331">
        <v>0.47199999999999998</v>
      </c>
    </row>
    <row r="40" spans="1:44" ht="15.75" thickBot="1">
      <c r="A40" s="169" t="s">
        <v>2474</v>
      </c>
      <c r="B40" s="171" t="s">
        <v>10</v>
      </c>
      <c r="C40" s="171" t="s">
        <v>2475</v>
      </c>
      <c r="D40" s="171">
        <v>40</v>
      </c>
      <c r="E40" s="171" t="s">
        <v>100</v>
      </c>
      <c r="F40" s="171" t="s">
        <v>43</v>
      </c>
      <c r="G40" s="171">
        <v>3</v>
      </c>
      <c r="H40" s="171">
        <v>6</v>
      </c>
      <c r="I40" s="171">
        <v>0.33300000000000002</v>
      </c>
      <c r="J40" s="303">
        <v>7.35</v>
      </c>
      <c r="K40" s="171">
        <v>14</v>
      </c>
      <c r="L40" s="171">
        <v>14</v>
      </c>
      <c r="M40" s="171">
        <v>0</v>
      </c>
      <c r="N40" s="171">
        <v>0</v>
      </c>
      <c r="O40" s="171">
        <v>0</v>
      </c>
      <c r="P40" s="171">
        <v>0</v>
      </c>
      <c r="Q40" s="319">
        <v>71</v>
      </c>
      <c r="R40" s="305">
        <v>1.5920000000000001</v>
      </c>
      <c r="S40" s="171">
        <v>94</v>
      </c>
      <c r="T40" s="171">
        <v>59</v>
      </c>
      <c r="U40" s="171">
        <v>58</v>
      </c>
      <c r="V40" s="171">
        <v>23</v>
      </c>
      <c r="W40" s="171">
        <v>19</v>
      </c>
      <c r="X40" s="171">
        <v>2</v>
      </c>
      <c r="Y40" s="171">
        <v>45</v>
      </c>
      <c r="Z40" s="171">
        <v>2</v>
      </c>
      <c r="AA40" s="171">
        <v>0</v>
      </c>
      <c r="AB40" s="171">
        <v>1</v>
      </c>
      <c r="AC40" s="171">
        <v>322</v>
      </c>
      <c r="AD40" s="171">
        <v>60</v>
      </c>
      <c r="AE40" s="171">
        <v>6.99</v>
      </c>
      <c r="AF40" s="304">
        <v>11.9</v>
      </c>
      <c r="AG40" s="304">
        <v>2.9</v>
      </c>
      <c r="AH40" s="304">
        <v>2.4</v>
      </c>
      <c r="AI40" s="304">
        <v>5.7</v>
      </c>
      <c r="AJ40" s="303">
        <v>2.37</v>
      </c>
      <c r="AK40" s="302"/>
      <c r="AL40" s="331">
        <v>0.36</v>
      </c>
      <c r="AM40" s="331">
        <v>0.73899999999999999</v>
      </c>
      <c r="AN40" s="331">
        <v>1.099</v>
      </c>
      <c r="AO40" s="290"/>
      <c r="AP40" s="331">
        <v>0.36499999999999999</v>
      </c>
      <c r="AQ40" s="331">
        <v>0.60099999999999998</v>
      </c>
      <c r="AR40" s="331">
        <v>0.96599999999999997</v>
      </c>
    </row>
    <row r="41" spans="1:44" ht="15.75" thickBot="1">
      <c r="A41" s="169" t="s">
        <v>2476</v>
      </c>
      <c r="B41" s="171" t="s">
        <v>35</v>
      </c>
      <c r="C41" s="171" t="s">
        <v>2477</v>
      </c>
      <c r="D41" s="171">
        <v>25</v>
      </c>
      <c r="E41" s="171" t="s">
        <v>100</v>
      </c>
      <c r="F41" s="171" t="s">
        <v>43</v>
      </c>
      <c r="G41" s="171">
        <v>3</v>
      </c>
      <c r="H41" s="171">
        <v>8</v>
      </c>
      <c r="I41" s="171">
        <v>0.27300000000000002</v>
      </c>
      <c r="J41" s="303">
        <v>7.39</v>
      </c>
      <c r="K41" s="171">
        <v>16</v>
      </c>
      <c r="L41" s="171">
        <v>14</v>
      </c>
      <c r="M41" s="171">
        <v>0</v>
      </c>
      <c r="N41" s="171">
        <v>0</v>
      </c>
      <c r="O41" s="171">
        <v>0</v>
      </c>
      <c r="P41" s="171">
        <v>0</v>
      </c>
      <c r="Q41" s="319">
        <v>70.2</v>
      </c>
      <c r="R41" s="305">
        <v>1.613</v>
      </c>
      <c r="S41" s="171">
        <v>74</v>
      </c>
      <c r="T41" s="171">
        <v>60</v>
      </c>
      <c r="U41" s="171">
        <v>58</v>
      </c>
      <c r="V41" s="171">
        <v>23</v>
      </c>
      <c r="W41" s="171">
        <v>40</v>
      </c>
      <c r="X41" s="171">
        <v>2</v>
      </c>
      <c r="Y41" s="171">
        <v>63</v>
      </c>
      <c r="Z41" s="171">
        <v>2</v>
      </c>
      <c r="AA41" s="171">
        <v>0</v>
      </c>
      <c r="AB41" s="171">
        <v>1</v>
      </c>
      <c r="AC41" s="171">
        <v>321</v>
      </c>
      <c r="AD41" s="171">
        <v>60</v>
      </c>
      <c r="AE41" s="171">
        <v>7.39</v>
      </c>
      <c r="AF41" s="304">
        <v>9.4</v>
      </c>
      <c r="AG41" s="304">
        <v>2.9</v>
      </c>
      <c r="AH41" s="304">
        <v>5.0999999999999996</v>
      </c>
      <c r="AI41" s="304">
        <v>8</v>
      </c>
      <c r="AJ41" s="303">
        <v>1.58</v>
      </c>
      <c r="AK41" s="302"/>
      <c r="AL41" s="331">
        <v>0.375</v>
      </c>
      <c r="AM41" s="331">
        <v>0.57899999999999996</v>
      </c>
      <c r="AN41" s="331">
        <v>0.95399999999999996</v>
      </c>
      <c r="AO41" s="290"/>
      <c r="AP41" s="331">
        <v>0.35899999999999999</v>
      </c>
      <c r="AQ41" s="331">
        <v>0.57299999999999995</v>
      </c>
      <c r="AR41" s="331">
        <v>0.93300000000000005</v>
      </c>
    </row>
    <row r="42" spans="1:44" ht="15.75" thickBot="1">
      <c r="A42" s="169" t="s">
        <v>2478</v>
      </c>
      <c r="B42" s="171" t="s">
        <v>10</v>
      </c>
      <c r="C42" s="171" t="s">
        <v>2479</v>
      </c>
      <c r="D42" s="171">
        <v>25</v>
      </c>
      <c r="E42" s="171" t="s">
        <v>44</v>
      </c>
      <c r="F42" s="171" t="s">
        <v>34</v>
      </c>
      <c r="G42" s="171">
        <v>3</v>
      </c>
      <c r="H42" s="171">
        <v>0</v>
      </c>
      <c r="I42" s="171">
        <v>1</v>
      </c>
      <c r="J42" s="303">
        <v>2.56</v>
      </c>
      <c r="K42" s="171">
        <v>65</v>
      </c>
      <c r="L42" s="171">
        <v>0</v>
      </c>
      <c r="M42" s="171">
        <v>6</v>
      </c>
      <c r="N42" s="171">
        <v>0</v>
      </c>
      <c r="O42" s="171">
        <v>0</v>
      </c>
      <c r="P42" s="171">
        <v>1</v>
      </c>
      <c r="Q42" s="319">
        <v>70.099999999999994</v>
      </c>
      <c r="R42" s="305">
        <v>1.052</v>
      </c>
      <c r="S42" s="171">
        <v>51</v>
      </c>
      <c r="T42" s="171">
        <v>22</v>
      </c>
      <c r="U42" s="171">
        <v>20</v>
      </c>
      <c r="V42" s="171">
        <v>6</v>
      </c>
      <c r="W42" s="171">
        <v>23</v>
      </c>
      <c r="X42" s="171">
        <v>3</v>
      </c>
      <c r="Y42" s="171">
        <v>81</v>
      </c>
      <c r="Z42" s="171">
        <v>0</v>
      </c>
      <c r="AA42" s="171">
        <v>0</v>
      </c>
      <c r="AB42" s="171">
        <v>8</v>
      </c>
      <c r="AC42" s="171">
        <v>279</v>
      </c>
      <c r="AD42" s="171">
        <v>180</v>
      </c>
      <c r="AE42" s="171">
        <v>2.94</v>
      </c>
      <c r="AF42" s="304">
        <v>6.5</v>
      </c>
      <c r="AG42" s="304">
        <v>0.8</v>
      </c>
      <c r="AH42" s="304">
        <v>2.9</v>
      </c>
      <c r="AI42" s="304">
        <v>10.4</v>
      </c>
      <c r="AJ42" s="303">
        <v>3.52</v>
      </c>
      <c r="AK42" s="302"/>
      <c r="AL42" s="331">
        <v>0.26100000000000001</v>
      </c>
      <c r="AM42" s="331">
        <v>0.36599999999999999</v>
      </c>
      <c r="AN42" s="331">
        <v>0.627</v>
      </c>
      <c r="AO42" s="290"/>
      <c r="AP42" s="331">
        <v>0.26700000000000002</v>
      </c>
      <c r="AQ42" s="331">
        <v>0.35699999999999998</v>
      </c>
      <c r="AR42" s="331">
        <v>0.624</v>
      </c>
    </row>
    <row r="43" spans="1:44" ht="15.75" thickBot="1">
      <c r="A43" s="169" t="s">
        <v>2480</v>
      </c>
      <c r="B43" s="171" t="s">
        <v>10</v>
      </c>
      <c r="C43" s="171" t="s">
        <v>2481</v>
      </c>
      <c r="D43" s="171">
        <v>25</v>
      </c>
      <c r="E43" s="171" t="s">
        <v>59</v>
      </c>
      <c r="F43" s="171" t="s">
        <v>34</v>
      </c>
      <c r="G43" s="171">
        <v>0</v>
      </c>
      <c r="H43" s="171">
        <v>7</v>
      </c>
      <c r="I43" s="171">
        <v>0</v>
      </c>
      <c r="J43" s="303">
        <v>7.71</v>
      </c>
      <c r="K43" s="171">
        <v>18</v>
      </c>
      <c r="L43" s="171">
        <v>12</v>
      </c>
      <c r="M43" s="171">
        <v>4</v>
      </c>
      <c r="N43" s="171">
        <v>0</v>
      </c>
      <c r="O43" s="171">
        <v>0</v>
      </c>
      <c r="P43" s="171">
        <v>0</v>
      </c>
      <c r="Q43" s="319">
        <v>70</v>
      </c>
      <c r="R43" s="305">
        <v>1.671</v>
      </c>
      <c r="S43" s="171">
        <v>83</v>
      </c>
      <c r="T43" s="171">
        <v>60</v>
      </c>
      <c r="U43" s="171">
        <v>60</v>
      </c>
      <c r="V43" s="171">
        <v>20</v>
      </c>
      <c r="W43" s="171">
        <v>34</v>
      </c>
      <c r="X43" s="171">
        <v>1</v>
      </c>
      <c r="Y43" s="171">
        <v>41</v>
      </c>
      <c r="Z43" s="171">
        <v>1</v>
      </c>
      <c r="AA43" s="171">
        <v>1</v>
      </c>
      <c r="AB43" s="171">
        <v>6</v>
      </c>
      <c r="AC43" s="171">
        <v>309</v>
      </c>
      <c r="AD43" s="171">
        <v>56</v>
      </c>
      <c r="AE43" s="171">
        <v>7.2</v>
      </c>
      <c r="AF43" s="304">
        <v>10.7</v>
      </c>
      <c r="AG43" s="304">
        <v>2.6</v>
      </c>
      <c r="AH43" s="304">
        <v>4.4000000000000004</v>
      </c>
      <c r="AI43" s="304">
        <v>5.3</v>
      </c>
      <c r="AJ43" s="303">
        <v>1.21</v>
      </c>
      <c r="AK43" s="302"/>
      <c r="AL43" s="331">
        <v>0.34499999999999997</v>
      </c>
      <c r="AM43" s="331">
        <v>0.55000000000000004</v>
      </c>
      <c r="AN43" s="331">
        <v>0.89400000000000002</v>
      </c>
      <c r="AO43" s="290"/>
      <c r="AP43" s="331">
        <v>0.41699999999999998</v>
      </c>
      <c r="AQ43" s="331">
        <v>0.63800000000000001</v>
      </c>
      <c r="AR43" s="331">
        <v>1.0549999999999999</v>
      </c>
    </row>
    <row r="44" spans="1:44" ht="15.75" thickBot="1">
      <c r="A44" s="169" t="s">
        <v>2482</v>
      </c>
      <c r="B44" s="171" t="s">
        <v>10</v>
      </c>
      <c r="C44" s="171" t="s">
        <v>2483</v>
      </c>
      <c r="D44" s="171">
        <v>32</v>
      </c>
      <c r="E44" s="171" t="s">
        <v>73</v>
      </c>
      <c r="F44" s="171" t="s">
        <v>34</v>
      </c>
      <c r="G44" s="171">
        <v>5</v>
      </c>
      <c r="H44" s="171">
        <v>2</v>
      </c>
      <c r="I44" s="171">
        <v>0.71399999999999997</v>
      </c>
      <c r="J44" s="303">
        <v>4.67</v>
      </c>
      <c r="K44" s="171">
        <v>24</v>
      </c>
      <c r="L44" s="171">
        <v>6</v>
      </c>
      <c r="M44" s="171">
        <v>6</v>
      </c>
      <c r="N44" s="171">
        <v>0</v>
      </c>
      <c r="O44" s="171">
        <v>0</v>
      </c>
      <c r="P44" s="171">
        <v>0</v>
      </c>
      <c r="Q44" s="319">
        <v>69.099999999999994</v>
      </c>
      <c r="R44" s="305">
        <v>1.3560000000000001</v>
      </c>
      <c r="S44" s="171">
        <v>74</v>
      </c>
      <c r="T44" s="171">
        <v>36</v>
      </c>
      <c r="U44" s="171">
        <v>36</v>
      </c>
      <c r="V44" s="171">
        <v>14</v>
      </c>
      <c r="W44" s="171">
        <v>20</v>
      </c>
      <c r="X44" s="171">
        <v>0</v>
      </c>
      <c r="Y44" s="171">
        <v>38</v>
      </c>
      <c r="Z44" s="171">
        <v>3</v>
      </c>
      <c r="AA44" s="171">
        <v>0</v>
      </c>
      <c r="AB44" s="171">
        <v>3</v>
      </c>
      <c r="AC44" s="171">
        <v>299</v>
      </c>
      <c r="AD44" s="171">
        <v>101</v>
      </c>
      <c r="AE44" s="171">
        <v>5.68</v>
      </c>
      <c r="AF44" s="304">
        <v>9.6</v>
      </c>
      <c r="AG44" s="304">
        <v>1.8</v>
      </c>
      <c r="AH44" s="304">
        <v>2.6</v>
      </c>
      <c r="AI44" s="304">
        <v>4.9000000000000004</v>
      </c>
      <c r="AJ44" s="303">
        <v>1.9</v>
      </c>
      <c r="AK44" s="302"/>
      <c r="AL44" s="331">
        <v>0.32800000000000001</v>
      </c>
      <c r="AM44" s="331">
        <v>0.45400000000000001</v>
      </c>
      <c r="AN44" s="331">
        <v>0.78200000000000003</v>
      </c>
      <c r="AO44" s="290"/>
      <c r="AP44" s="331">
        <v>0.32100000000000001</v>
      </c>
      <c r="AQ44" s="331">
        <v>0.497</v>
      </c>
      <c r="AR44" s="331">
        <v>0.81799999999999995</v>
      </c>
    </row>
    <row r="45" spans="1:44" ht="15.75" thickBot="1">
      <c r="A45" s="169" t="s">
        <v>2484</v>
      </c>
      <c r="B45" s="171" t="s">
        <v>35</v>
      </c>
      <c r="C45" s="171" t="s">
        <v>2485</v>
      </c>
      <c r="D45" s="171">
        <v>27</v>
      </c>
      <c r="E45" s="171" t="s">
        <v>40</v>
      </c>
      <c r="F45" s="171" t="s">
        <v>34</v>
      </c>
      <c r="G45" s="171">
        <v>5</v>
      </c>
      <c r="H45" s="171">
        <v>4</v>
      </c>
      <c r="I45" s="171">
        <v>0.55600000000000005</v>
      </c>
      <c r="J45" s="303">
        <v>2.48</v>
      </c>
      <c r="K45" s="171">
        <v>58</v>
      </c>
      <c r="L45" s="171">
        <v>0</v>
      </c>
      <c r="M45" s="171">
        <v>9</v>
      </c>
      <c r="N45" s="171">
        <v>0</v>
      </c>
      <c r="O45" s="171">
        <v>0</v>
      </c>
      <c r="P45" s="171">
        <v>4</v>
      </c>
      <c r="Q45" s="319">
        <v>69</v>
      </c>
      <c r="R45" s="305">
        <v>1.304</v>
      </c>
      <c r="S45" s="171">
        <v>62</v>
      </c>
      <c r="T45" s="171">
        <v>23</v>
      </c>
      <c r="U45" s="171">
        <v>19</v>
      </c>
      <c r="V45" s="171">
        <v>3</v>
      </c>
      <c r="W45" s="171">
        <v>28</v>
      </c>
      <c r="X45" s="171">
        <v>0</v>
      </c>
      <c r="Y45" s="171">
        <v>59</v>
      </c>
      <c r="Z45" s="171">
        <v>0</v>
      </c>
      <c r="AA45" s="171">
        <v>0</v>
      </c>
      <c r="AB45" s="171">
        <v>3</v>
      </c>
      <c r="AC45" s="171">
        <v>283</v>
      </c>
      <c r="AD45" s="171">
        <v>181</v>
      </c>
      <c r="AE45" s="171">
        <v>3.23</v>
      </c>
      <c r="AF45" s="304">
        <v>8.1</v>
      </c>
      <c r="AG45" s="304">
        <v>0.4</v>
      </c>
      <c r="AH45" s="304">
        <v>3.7</v>
      </c>
      <c r="AI45" s="304">
        <v>7.7</v>
      </c>
      <c r="AJ45" s="303">
        <v>2.11</v>
      </c>
      <c r="AK45" s="302"/>
      <c r="AL45" s="331">
        <v>0.33300000000000002</v>
      </c>
      <c r="AM45" s="331">
        <v>0.34699999999999998</v>
      </c>
      <c r="AN45" s="331">
        <v>0.68100000000000005</v>
      </c>
      <c r="AO45" s="290"/>
      <c r="AP45" s="331">
        <v>0.313</v>
      </c>
      <c r="AQ45" s="331">
        <v>0.317</v>
      </c>
      <c r="AR45" s="331">
        <v>0.63</v>
      </c>
    </row>
    <row r="46" spans="1:44" ht="15.75" thickBot="1">
      <c r="A46" s="169" t="s">
        <v>2486</v>
      </c>
      <c r="B46" s="171" t="s">
        <v>35</v>
      </c>
      <c r="C46" s="171" t="s">
        <v>2487</v>
      </c>
      <c r="D46" s="171">
        <v>23</v>
      </c>
      <c r="E46" s="171" t="s">
        <v>132</v>
      </c>
      <c r="F46" s="171" t="s">
        <v>43</v>
      </c>
      <c r="G46" s="171">
        <v>7</v>
      </c>
      <c r="H46" s="171">
        <v>4</v>
      </c>
      <c r="I46" s="171">
        <v>0.63600000000000001</v>
      </c>
      <c r="J46" s="303">
        <v>4.21</v>
      </c>
      <c r="K46" s="171">
        <v>62</v>
      </c>
      <c r="L46" s="171">
        <v>0</v>
      </c>
      <c r="M46" s="171">
        <v>16</v>
      </c>
      <c r="N46" s="171">
        <v>0</v>
      </c>
      <c r="O46" s="171">
        <v>0</v>
      </c>
      <c r="P46" s="171">
        <v>1</v>
      </c>
      <c r="Q46" s="319">
        <v>68.099999999999994</v>
      </c>
      <c r="R46" s="305">
        <v>1.1559999999999999</v>
      </c>
      <c r="S46" s="171">
        <v>63</v>
      </c>
      <c r="T46" s="171">
        <v>34</v>
      </c>
      <c r="U46" s="171">
        <v>32</v>
      </c>
      <c r="V46" s="171">
        <v>13</v>
      </c>
      <c r="W46" s="171">
        <v>16</v>
      </c>
      <c r="X46" s="171">
        <v>0</v>
      </c>
      <c r="Y46" s="171">
        <v>63</v>
      </c>
      <c r="Z46" s="171">
        <v>4</v>
      </c>
      <c r="AA46" s="171">
        <v>3</v>
      </c>
      <c r="AB46" s="171">
        <v>2</v>
      </c>
      <c r="AC46" s="171">
        <v>284</v>
      </c>
      <c r="AD46" s="171">
        <v>98</v>
      </c>
      <c r="AE46" s="171">
        <v>4.67</v>
      </c>
      <c r="AF46" s="304">
        <v>8.3000000000000007</v>
      </c>
      <c r="AG46" s="304">
        <v>1.7</v>
      </c>
      <c r="AH46" s="304">
        <v>2.1</v>
      </c>
      <c r="AI46" s="304">
        <v>8.3000000000000007</v>
      </c>
      <c r="AJ46" s="303">
        <v>3.94</v>
      </c>
      <c r="AK46" s="302"/>
      <c r="AL46" s="331">
        <v>0.29099999999999998</v>
      </c>
      <c r="AM46" s="331">
        <v>0.42299999999999999</v>
      </c>
      <c r="AN46" s="331">
        <v>0.71399999999999997</v>
      </c>
      <c r="AO46" s="290"/>
      <c r="AP46" s="331">
        <v>0.29799999999999999</v>
      </c>
      <c r="AQ46" s="331">
        <v>0.47799999999999998</v>
      </c>
      <c r="AR46" s="331">
        <v>0.77600000000000002</v>
      </c>
    </row>
    <row r="47" spans="1:44" ht="15.75" thickBot="1">
      <c r="A47" s="169" t="s">
        <v>2488</v>
      </c>
      <c r="B47" s="171" t="s">
        <v>10</v>
      </c>
      <c r="C47" s="171" t="s">
        <v>2489</v>
      </c>
      <c r="D47" s="171">
        <v>32</v>
      </c>
      <c r="E47" s="171" t="s">
        <v>38</v>
      </c>
      <c r="F47" s="171" t="s">
        <v>34</v>
      </c>
      <c r="G47" s="171">
        <v>3</v>
      </c>
      <c r="H47" s="171">
        <v>3</v>
      </c>
      <c r="I47" s="171">
        <v>0.5</v>
      </c>
      <c r="J47" s="303">
        <v>2.54</v>
      </c>
      <c r="K47" s="171">
        <v>71</v>
      </c>
      <c r="L47" s="171">
        <v>0</v>
      </c>
      <c r="M47" s="171">
        <v>17</v>
      </c>
      <c r="N47" s="171">
        <v>0</v>
      </c>
      <c r="O47" s="171">
        <v>0</v>
      </c>
      <c r="P47" s="171">
        <v>8</v>
      </c>
      <c r="Q47" s="319">
        <v>67.099999999999994</v>
      </c>
      <c r="R47" s="305">
        <v>0.83199999999999996</v>
      </c>
      <c r="S47" s="171">
        <v>40</v>
      </c>
      <c r="T47" s="171">
        <v>20</v>
      </c>
      <c r="U47" s="171">
        <v>19</v>
      </c>
      <c r="V47" s="171">
        <v>7</v>
      </c>
      <c r="W47" s="171">
        <v>16</v>
      </c>
      <c r="X47" s="171">
        <v>0</v>
      </c>
      <c r="Y47" s="171">
        <v>86</v>
      </c>
      <c r="Z47" s="171">
        <v>1</v>
      </c>
      <c r="AA47" s="171">
        <v>0</v>
      </c>
      <c r="AB47" s="171">
        <v>4</v>
      </c>
      <c r="AC47" s="171">
        <v>254</v>
      </c>
      <c r="AD47" s="171">
        <v>166</v>
      </c>
      <c r="AE47" s="171">
        <v>2.71</v>
      </c>
      <c r="AF47" s="304">
        <v>5.3</v>
      </c>
      <c r="AG47" s="304">
        <v>0.9</v>
      </c>
      <c r="AH47" s="304">
        <v>2.1</v>
      </c>
      <c r="AI47" s="304">
        <v>11.5</v>
      </c>
      <c r="AJ47" s="303">
        <v>5.38</v>
      </c>
      <c r="AK47" s="302"/>
      <c r="AL47" s="331">
        <v>0.20799999999999999</v>
      </c>
      <c r="AM47" s="331">
        <v>0.27400000000000002</v>
      </c>
      <c r="AN47" s="331">
        <v>0.48299999999999998</v>
      </c>
      <c r="AO47" s="290"/>
      <c r="AP47" s="331">
        <v>0.24099999999999999</v>
      </c>
      <c r="AQ47" s="331">
        <v>0.32800000000000001</v>
      </c>
      <c r="AR47" s="331">
        <v>0.56799999999999995</v>
      </c>
    </row>
    <row r="48" spans="1:44" ht="15.75" thickBot="1">
      <c r="A48" s="169" t="s">
        <v>2490</v>
      </c>
      <c r="B48" s="171" t="s">
        <v>10</v>
      </c>
      <c r="C48" s="171" t="s">
        <v>2491</v>
      </c>
      <c r="D48" s="171">
        <v>22</v>
      </c>
      <c r="E48" s="171" t="s">
        <v>62</v>
      </c>
      <c r="F48" s="171" t="s">
        <v>34</v>
      </c>
      <c r="G48" s="171">
        <v>3</v>
      </c>
      <c r="H48" s="171">
        <v>3</v>
      </c>
      <c r="I48" s="171">
        <v>0.5</v>
      </c>
      <c r="J48" s="303">
        <v>3.53</v>
      </c>
      <c r="K48" s="171">
        <v>39</v>
      </c>
      <c r="L48" s="171">
        <v>1</v>
      </c>
      <c r="M48" s="171">
        <v>8</v>
      </c>
      <c r="N48" s="171">
        <v>0</v>
      </c>
      <c r="O48" s="171">
        <v>0</v>
      </c>
      <c r="P48" s="171">
        <v>0</v>
      </c>
      <c r="Q48" s="319">
        <v>66.099999999999994</v>
      </c>
      <c r="R48" s="305">
        <v>1.2210000000000001</v>
      </c>
      <c r="S48" s="171">
        <v>53</v>
      </c>
      <c r="T48" s="171">
        <v>29</v>
      </c>
      <c r="U48" s="171">
        <v>26</v>
      </c>
      <c r="V48" s="171">
        <v>8</v>
      </c>
      <c r="W48" s="171">
        <v>28</v>
      </c>
      <c r="X48" s="171">
        <v>4</v>
      </c>
      <c r="Y48" s="171">
        <v>38</v>
      </c>
      <c r="Z48" s="171">
        <v>2</v>
      </c>
      <c r="AA48" s="171">
        <v>0</v>
      </c>
      <c r="AB48" s="171">
        <v>2</v>
      </c>
      <c r="AC48" s="171">
        <v>274</v>
      </c>
      <c r="AD48" s="171">
        <v>123</v>
      </c>
      <c r="AE48" s="171">
        <v>4.9400000000000004</v>
      </c>
      <c r="AF48" s="304">
        <v>7.2</v>
      </c>
      <c r="AG48" s="304">
        <v>1.1000000000000001</v>
      </c>
      <c r="AH48" s="304">
        <v>3.8</v>
      </c>
      <c r="AI48" s="304">
        <v>5.2</v>
      </c>
      <c r="AJ48" s="303">
        <v>1.36</v>
      </c>
      <c r="AK48" s="302"/>
      <c r="AL48" s="331">
        <v>0.36899999999999999</v>
      </c>
      <c r="AM48" s="331">
        <v>0.47799999999999998</v>
      </c>
      <c r="AN48" s="331">
        <v>0.84799999999999998</v>
      </c>
      <c r="AO48" s="290"/>
      <c r="AP48" s="331">
        <v>0.26300000000000001</v>
      </c>
      <c r="AQ48" s="331">
        <v>0.31</v>
      </c>
      <c r="AR48" s="331">
        <v>0.57299999999999995</v>
      </c>
    </row>
    <row r="49" spans="1:44" ht="15.75" thickBot="1">
      <c r="A49" s="169" t="s">
        <v>2492</v>
      </c>
      <c r="B49" s="171" t="s">
        <v>10</v>
      </c>
      <c r="C49" s="171" t="s">
        <v>2493</v>
      </c>
      <c r="D49" s="171">
        <v>27</v>
      </c>
      <c r="E49" s="171" t="s">
        <v>44</v>
      </c>
      <c r="F49" s="171" t="s">
        <v>34</v>
      </c>
      <c r="G49" s="171">
        <v>3</v>
      </c>
      <c r="H49" s="171">
        <v>6</v>
      </c>
      <c r="I49" s="171">
        <v>0.33300000000000002</v>
      </c>
      <c r="J49" s="303">
        <v>3.55</v>
      </c>
      <c r="K49" s="171">
        <v>60</v>
      </c>
      <c r="L49" s="171">
        <v>0</v>
      </c>
      <c r="M49" s="171">
        <v>13</v>
      </c>
      <c r="N49" s="171">
        <v>0</v>
      </c>
      <c r="O49" s="171">
        <v>0</v>
      </c>
      <c r="P49" s="171">
        <v>0</v>
      </c>
      <c r="Q49" s="319">
        <v>66</v>
      </c>
      <c r="R49" s="305">
        <v>1.091</v>
      </c>
      <c r="S49" s="171">
        <v>48</v>
      </c>
      <c r="T49" s="171">
        <v>26</v>
      </c>
      <c r="U49" s="171">
        <v>26</v>
      </c>
      <c r="V49" s="171">
        <v>11</v>
      </c>
      <c r="W49" s="171">
        <v>24</v>
      </c>
      <c r="X49" s="171">
        <v>1</v>
      </c>
      <c r="Y49" s="171">
        <v>62</v>
      </c>
      <c r="Z49" s="171">
        <v>1</v>
      </c>
      <c r="AA49" s="171">
        <v>0</v>
      </c>
      <c r="AB49" s="171">
        <v>1</v>
      </c>
      <c r="AC49" s="171">
        <v>265</v>
      </c>
      <c r="AD49" s="171">
        <v>130</v>
      </c>
      <c r="AE49" s="171">
        <v>4.58</v>
      </c>
      <c r="AF49" s="304">
        <v>6.5</v>
      </c>
      <c r="AG49" s="304">
        <v>1.5</v>
      </c>
      <c r="AH49" s="304">
        <v>3.3</v>
      </c>
      <c r="AI49" s="304">
        <v>8.5</v>
      </c>
      <c r="AJ49" s="303">
        <v>2.58</v>
      </c>
      <c r="AK49" s="302"/>
      <c r="AL49" s="331">
        <v>0.26</v>
      </c>
      <c r="AM49" s="331">
        <v>0.25800000000000001</v>
      </c>
      <c r="AN49" s="331">
        <v>0.51800000000000002</v>
      </c>
      <c r="AO49" s="290"/>
      <c r="AP49" s="331">
        <v>0.28599999999999998</v>
      </c>
      <c r="AQ49" s="331">
        <v>0.442</v>
      </c>
      <c r="AR49" s="331">
        <v>0.72799999999999998</v>
      </c>
    </row>
    <row r="50" spans="1:44" ht="15.75" thickBot="1">
      <c r="A50" s="169" t="s">
        <v>2494</v>
      </c>
      <c r="B50" s="171" t="s">
        <v>10</v>
      </c>
      <c r="C50" s="171" t="s">
        <v>2495</v>
      </c>
      <c r="D50" s="171">
        <v>27</v>
      </c>
      <c r="E50" s="171" t="s">
        <v>42</v>
      </c>
      <c r="F50" s="171" t="s">
        <v>43</v>
      </c>
      <c r="G50" s="171">
        <v>0</v>
      </c>
      <c r="H50" s="171">
        <v>6</v>
      </c>
      <c r="I50" s="171">
        <v>0</v>
      </c>
      <c r="J50" s="303">
        <v>4.55</v>
      </c>
      <c r="K50" s="171">
        <v>57</v>
      </c>
      <c r="L50" s="171">
        <v>0</v>
      </c>
      <c r="M50" s="171">
        <v>12</v>
      </c>
      <c r="N50" s="171">
        <v>0</v>
      </c>
      <c r="O50" s="171">
        <v>0</v>
      </c>
      <c r="P50" s="171">
        <v>0</v>
      </c>
      <c r="Q50" s="319">
        <v>65.099999999999994</v>
      </c>
      <c r="R50" s="305">
        <v>1.2090000000000001</v>
      </c>
      <c r="S50" s="171">
        <v>58</v>
      </c>
      <c r="T50" s="171">
        <v>36</v>
      </c>
      <c r="U50" s="171">
        <v>33</v>
      </c>
      <c r="V50" s="171">
        <v>8</v>
      </c>
      <c r="W50" s="171">
        <v>21</v>
      </c>
      <c r="X50" s="171">
        <v>2</v>
      </c>
      <c r="Y50" s="171">
        <v>69</v>
      </c>
      <c r="Z50" s="171">
        <v>3</v>
      </c>
      <c r="AA50" s="171">
        <v>1</v>
      </c>
      <c r="AB50" s="171">
        <v>3</v>
      </c>
      <c r="AC50" s="171">
        <v>275</v>
      </c>
      <c r="AD50" s="171">
        <v>93</v>
      </c>
      <c r="AE50" s="171">
        <v>3.74</v>
      </c>
      <c r="AF50" s="304">
        <v>8</v>
      </c>
      <c r="AG50" s="304">
        <v>1.1000000000000001</v>
      </c>
      <c r="AH50" s="304">
        <v>2.9</v>
      </c>
      <c r="AI50" s="304">
        <v>9.5</v>
      </c>
      <c r="AJ50" s="303">
        <v>3.29</v>
      </c>
      <c r="AK50" s="302"/>
      <c r="AL50" s="331">
        <v>0.38500000000000001</v>
      </c>
      <c r="AM50" s="331">
        <v>0.441</v>
      </c>
      <c r="AN50" s="331">
        <v>0.82599999999999996</v>
      </c>
      <c r="AO50" s="290"/>
      <c r="AP50" s="331">
        <v>0.245</v>
      </c>
      <c r="AQ50" s="331">
        <v>0.38200000000000001</v>
      </c>
      <c r="AR50" s="331">
        <v>0.627</v>
      </c>
    </row>
    <row r="51" spans="1:44" ht="15.75" thickBot="1">
      <c r="A51" s="169" t="s">
        <v>2496</v>
      </c>
      <c r="B51" s="171" t="s">
        <v>10</v>
      </c>
      <c r="C51" s="171" t="s">
        <v>2497</v>
      </c>
      <c r="D51" s="171">
        <v>26</v>
      </c>
      <c r="E51" s="171" t="s">
        <v>59</v>
      </c>
      <c r="F51" s="171" t="s">
        <v>34</v>
      </c>
      <c r="G51" s="171">
        <v>2</v>
      </c>
      <c r="H51" s="171">
        <v>1</v>
      </c>
      <c r="I51" s="171">
        <v>0.66700000000000004</v>
      </c>
      <c r="J51" s="303">
        <v>6.4</v>
      </c>
      <c r="K51" s="171">
        <v>57</v>
      </c>
      <c r="L51" s="171">
        <v>0</v>
      </c>
      <c r="M51" s="171">
        <v>12</v>
      </c>
      <c r="N51" s="171">
        <v>0</v>
      </c>
      <c r="O51" s="171">
        <v>0</v>
      </c>
      <c r="P51" s="171">
        <v>0</v>
      </c>
      <c r="Q51" s="319">
        <v>64.2</v>
      </c>
      <c r="R51" s="305">
        <v>1.655</v>
      </c>
      <c r="S51" s="171">
        <v>73</v>
      </c>
      <c r="T51" s="171">
        <v>48</v>
      </c>
      <c r="U51" s="171">
        <v>46</v>
      </c>
      <c r="V51" s="171">
        <v>16</v>
      </c>
      <c r="W51" s="171">
        <v>34</v>
      </c>
      <c r="X51" s="171">
        <v>3</v>
      </c>
      <c r="Y51" s="171">
        <v>42</v>
      </c>
      <c r="Z51" s="171">
        <v>4</v>
      </c>
      <c r="AA51" s="171">
        <v>0</v>
      </c>
      <c r="AB51" s="171">
        <v>1</v>
      </c>
      <c r="AC51" s="171">
        <v>294</v>
      </c>
      <c r="AD51" s="171">
        <v>67</v>
      </c>
      <c r="AE51" s="171">
        <v>6.84</v>
      </c>
      <c r="AF51" s="304">
        <v>10.199999999999999</v>
      </c>
      <c r="AG51" s="304">
        <v>2.2000000000000002</v>
      </c>
      <c r="AH51" s="304">
        <v>4.7</v>
      </c>
      <c r="AI51" s="304">
        <v>5.8</v>
      </c>
      <c r="AJ51" s="303">
        <v>1.24</v>
      </c>
      <c r="AK51" s="302"/>
      <c r="AL51" s="331">
        <v>0.40300000000000002</v>
      </c>
      <c r="AM51" s="331">
        <v>0.52700000000000002</v>
      </c>
      <c r="AN51" s="331">
        <v>0.93</v>
      </c>
      <c r="AO51" s="290"/>
      <c r="AP51" s="349">
        <v>0.36199999999999999</v>
      </c>
      <c r="AQ51" s="349">
        <v>0.56000000000000005</v>
      </c>
      <c r="AR51" s="349">
        <v>0.92200000000000004</v>
      </c>
    </row>
    <row r="52" spans="1:44" ht="15.75" thickBot="1">
      <c r="A52" s="169" t="s">
        <v>2498</v>
      </c>
      <c r="B52" s="171" t="s">
        <v>35</v>
      </c>
      <c r="C52" s="171" t="s">
        <v>2499</v>
      </c>
      <c r="D52" s="171">
        <v>25</v>
      </c>
      <c r="E52" s="171" t="s">
        <v>100</v>
      </c>
      <c r="F52" s="171" t="s">
        <v>43</v>
      </c>
      <c r="G52" s="171">
        <v>3</v>
      </c>
      <c r="H52" s="171">
        <v>4</v>
      </c>
      <c r="I52" s="171">
        <v>0.42899999999999999</v>
      </c>
      <c r="J52" s="303">
        <v>3.76</v>
      </c>
      <c r="K52" s="171">
        <v>69</v>
      </c>
      <c r="L52" s="171">
        <v>0</v>
      </c>
      <c r="M52" s="171">
        <v>10</v>
      </c>
      <c r="N52" s="171">
        <v>0</v>
      </c>
      <c r="O52" s="171">
        <v>0</v>
      </c>
      <c r="P52" s="171">
        <v>0</v>
      </c>
      <c r="Q52" s="319">
        <v>64.2</v>
      </c>
      <c r="R52" s="305">
        <v>1.1910000000000001</v>
      </c>
      <c r="S52" s="171">
        <v>53</v>
      </c>
      <c r="T52" s="171">
        <v>28</v>
      </c>
      <c r="U52" s="171">
        <v>27</v>
      </c>
      <c r="V52" s="171">
        <v>8</v>
      </c>
      <c r="W52" s="171">
        <v>24</v>
      </c>
      <c r="X52" s="171">
        <v>1</v>
      </c>
      <c r="Y52" s="171">
        <v>57</v>
      </c>
      <c r="Z52" s="171">
        <v>1</v>
      </c>
      <c r="AA52" s="171">
        <v>0</v>
      </c>
      <c r="AB52" s="171">
        <v>4</v>
      </c>
      <c r="AC52" s="171">
        <v>263</v>
      </c>
      <c r="AD52" s="171">
        <v>117</v>
      </c>
      <c r="AE52" s="171">
        <v>4.16</v>
      </c>
      <c r="AF52" s="304">
        <v>7.4</v>
      </c>
      <c r="AG52" s="304">
        <v>1.1000000000000001</v>
      </c>
      <c r="AH52" s="304">
        <v>3.3</v>
      </c>
      <c r="AI52" s="304">
        <v>7.9</v>
      </c>
      <c r="AJ52" s="303">
        <v>2.38</v>
      </c>
      <c r="AK52" s="302"/>
      <c r="AL52" s="331">
        <v>0.313</v>
      </c>
      <c r="AM52" s="331">
        <v>0.32700000000000001</v>
      </c>
      <c r="AN52" s="331">
        <v>0.63900000000000001</v>
      </c>
      <c r="AO52" s="290"/>
      <c r="AP52" s="331">
        <v>0.28899999999999998</v>
      </c>
      <c r="AQ52" s="331">
        <v>0.42199999999999999</v>
      </c>
      <c r="AR52" s="331">
        <v>0.71099999999999997</v>
      </c>
    </row>
    <row r="53" spans="1:44" ht="15.75" thickBot="1">
      <c r="A53" s="169" t="s">
        <v>2500</v>
      </c>
      <c r="B53" s="171" t="s">
        <v>35</v>
      </c>
      <c r="C53" s="171" t="s">
        <v>2501</v>
      </c>
      <c r="D53" s="171">
        <v>30</v>
      </c>
      <c r="E53" s="171" t="s">
        <v>62</v>
      </c>
      <c r="F53" s="171" t="s">
        <v>34</v>
      </c>
      <c r="G53" s="171">
        <v>2</v>
      </c>
      <c r="H53" s="171">
        <v>1</v>
      </c>
      <c r="I53" s="171">
        <v>0.66700000000000004</v>
      </c>
      <c r="J53" s="303">
        <v>1.99</v>
      </c>
      <c r="K53" s="171">
        <v>57</v>
      </c>
      <c r="L53" s="171">
        <v>0</v>
      </c>
      <c r="M53" s="171">
        <v>14</v>
      </c>
      <c r="N53" s="171">
        <v>0</v>
      </c>
      <c r="O53" s="171">
        <v>0</v>
      </c>
      <c r="P53" s="171">
        <v>0</v>
      </c>
      <c r="Q53" s="319">
        <v>63.1</v>
      </c>
      <c r="R53" s="305">
        <v>1.1839999999999999</v>
      </c>
      <c r="S53" s="171">
        <v>62</v>
      </c>
      <c r="T53" s="171">
        <v>23</v>
      </c>
      <c r="U53" s="171">
        <v>14</v>
      </c>
      <c r="V53" s="171">
        <v>6</v>
      </c>
      <c r="W53" s="171">
        <v>13</v>
      </c>
      <c r="X53" s="171">
        <v>3</v>
      </c>
      <c r="Y53" s="171">
        <v>26</v>
      </c>
      <c r="Z53" s="171">
        <v>4</v>
      </c>
      <c r="AA53" s="171">
        <v>0</v>
      </c>
      <c r="AB53" s="171">
        <v>5</v>
      </c>
      <c r="AC53" s="171">
        <v>265</v>
      </c>
      <c r="AD53" s="171">
        <v>219</v>
      </c>
      <c r="AE53" s="171">
        <v>4.37</v>
      </c>
      <c r="AF53" s="304">
        <v>8.8000000000000007</v>
      </c>
      <c r="AG53" s="304">
        <v>0.9</v>
      </c>
      <c r="AH53" s="304">
        <v>1.8</v>
      </c>
      <c r="AI53" s="304">
        <v>3.7</v>
      </c>
      <c r="AJ53" s="303">
        <v>2</v>
      </c>
      <c r="AK53" s="302"/>
      <c r="AL53" s="331">
        <v>0.29599999999999999</v>
      </c>
      <c r="AM53" s="331">
        <v>0.38200000000000001</v>
      </c>
      <c r="AN53" s="331">
        <v>0.67800000000000005</v>
      </c>
      <c r="AO53" s="290"/>
      <c r="AP53" s="331">
        <v>0.30599999999999999</v>
      </c>
      <c r="AQ53" s="331">
        <v>0.36</v>
      </c>
      <c r="AR53" s="331">
        <v>0.66600000000000004</v>
      </c>
    </row>
    <row r="54" spans="1:44" ht="15.75" thickBot="1">
      <c r="A54" s="169" t="s">
        <v>2502</v>
      </c>
      <c r="B54" s="171" t="s">
        <v>10</v>
      </c>
      <c r="C54" s="171" t="s">
        <v>2503</v>
      </c>
      <c r="D54" s="171">
        <v>27</v>
      </c>
      <c r="E54" s="171" t="s">
        <v>53</v>
      </c>
      <c r="F54" s="171" t="s">
        <v>34</v>
      </c>
      <c r="G54" s="171">
        <v>2</v>
      </c>
      <c r="H54" s="171">
        <v>4</v>
      </c>
      <c r="I54" s="171">
        <v>0.33300000000000002</v>
      </c>
      <c r="J54" s="303">
        <v>2.59</v>
      </c>
      <c r="K54" s="171">
        <v>69</v>
      </c>
      <c r="L54" s="171">
        <v>0</v>
      </c>
      <c r="M54" s="171">
        <v>17</v>
      </c>
      <c r="N54" s="171">
        <v>0</v>
      </c>
      <c r="O54" s="171">
        <v>0</v>
      </c>
      <c r="P54" s="171">
        <v>0</v>
      </c>
      <c r="Q54" s="319">
        <v>62.2</v>
      </c>
      <c r="R54" s="305">
        <v>1.117</v>
      </c>
      <c r="S54" s="171">
        <v>53</v>
      </c>
      <c r="T54" s="171">
        <v>20</v>
      </c>
      <c r="U54" s="171">
        <v>18</v>
      </c>
      <c r="V54" s="171">
        <v>4</v>
      </c>
      <c r="W54" s="171">
        <v>17</v>
      </c>
      <c r="X54" s="171">
        <v>1</v>
      </c>
      <c r="Y54" s="171">
        <v>96</v>
      </c>
      <c r="Z54" s="171">
        <v>2</v>
      </c>
      <c r="AA54" s="171">
        <v>0</v>
      </c>
      <c r="AB54" s="171">
        <v>5</v>
      </c>
      <c r="AC54" s="171">
        <v>256</v>
      </c>
      <c r="AD54" s="171">
        <v>171</v>
      </c>
      <c r="AE54" s="171">
        <v>1.83</v>
      </c>
      <c r="AF54" s="304">
        <v>7.6</v>
      </c>
      <c r="AG54" s="304">
        <v>0.6</v>
      </c>
      <c r="AH54" s="304">
        <v>2.4</v>
      </c>
      <c r="AI54" s="304">
        <v>13.8</v>
      </c>
      <c r="AJ54" s="303">
        <v>5.65</v>
      </c>
      <c r="AK54" s="302"/>
      <c r="AL54" s="331">
        <v>0.36</v>
      </c>
      <c r="AM54" s="331">
        <v>0.37</v>
      </c>
      <c r="AN54" s="331">
        <v>0.73</v>
      </c>
      <c r="AO54" s="290"/>
      <c r="AP54" s="331">
        <v>0.23200000000000001</v>
      </c>
      <c r="AQ54" s="331">
        <v>0.29299999999999998</v>
      </c>
      <c r="AR54" s="331">
        <v>0.52500000000000002</v>
      </c>
    </row>
    <row r="55" spans="1:44" ht="15.75" thickBot="1">
      <c r="A55" s="169" t="s">
        <v>2504</v>
      </c>
      <c r="B55" s="171" t="s">
        <v>10</v>
      </c>
      <c r="C55" s="171" t="s">
        <v>2505</v>
      </c>
      <c r="D55" s="171">
        <v>27</v>
      </c>
      <c r="E55" s="171" t="s">
        <v>89</v>
      </c>
      <c r="F55" s="171" t="s">
        <v>34</v>
      </c>
      <c r="G55" s="171">
        <v>3</v>
      </c>
      <c r="H55" s="171">
        <v>2</v>
      </c>
      <c r="I55" s="171">
        <v>0.6</v>
      </c>
      <c r="J55" s="303">
        <v>4.88</v>
      </c>
      <c r="K55" s="171">
        <v>45</v>
      </c>
      <c r="L55" s="171">
        <v>0</v>
      </c>
      <c r="M55" s="171">
        <v>10</v>
      </c>
      <c r="N55" s="171">
        <v>0</v>
      </c>
      <c r="O55" s="171">
        <v>0</v>
      </c>
      <c r="P55" s="171">
        <v>0</v>
      </c>
      <c r="Q55" s="319">
        <v>62.2</v>
      </c>
      <c r="R55" s="305">
        <v>1.516</v>
      </c>
      <c r="S55" s="171">
        <v>64</v>
      </c>
      <c r="T55" s="171">
        <v>36</v>
      </c>
      <c r="U55" s="171">
        <v>34</v>
      </c>
      <c r="V55" s="171">
        <v>9</v>
      </c>
      <c r="W55" s="171">
        <v>31</v>
      </c>
      <c r="X55" s="171">
        <v>5</v>
      </c>
      <c r="Y55" s="171">
        <v>44</v>
      </c>
      <c r="Z55" s="171">
        <v>6</v>
      </c>
      <c r="AA55" s="171">
        <v>0</v>
      </c>
      <c r="AB55" s="171">
        <v>4</v>
      </c>
      <c r="AC55" s="171">
        <v>280</v>
      </c>
      <c r="AD55" s="171">
        <v>94</v>
      </c>
      <c r="AE55" s="171">
        <v>5.39</v>
      </c>
      <c r="AF55" s="304">
        <v>9.1999999999999993</v>
      </c>
      <c r="AG55" s="304">
        <v>1.3</v>
      </c>
      <c r="AH55" s="304">
        <v>4.5</v>
      </c>
      <c r="AI55" s="304">
        <v>6.3</v>
      </c>
      <c r="AJ55" s="303">
        <v>1.42</v>
      </c>
      <c r="AK55" s="302"/>
      <c r="AL55" s="331">
        <v>0.38</v>
      </c>
      <c r="AM55" s="331">
        <v>0.44700000000000001</v>
      </c>
      <c r="AN55" s="331">
        <v>0.82699999999999996</v>
      </c>
      <c r="AO55" s="290"/>
      <c r="AP55" s="331">
        <v>0.35199999999999998</v>
      </c>
      <c r="AQ55" s="331">
        <v>0.4</v>
      </c>
      <c r="AR55" s="331">
        <v>0.752</v>
      </c>
    </row>
    <row r="56" spans="1:44">
      <c r="A56" s="169" t="s">
        <v>2506</v>
      </c>
      <c r="B56" s="171" t="s">
        <v>35</v>
      </c>
      <c r="C56" s="171" t="s">
        <v>2507</v>
      </c>
      <c r="D56" s="171">
        <v>28</v>
      </c>
      <c r="E56" s="171" t="s">
        <v>89</v>
      </c>
      <c r="F56" s="171" t="s">
        <v>34</v>
      </c>
      <c r="G56" s="171">
        <v>0</v>
      </c>
      <c r="H56" s="171">
        <v>3</v>
      </c>
      <c r="I56" s="171">
        <v>0</v>
      </c>
      <c r="J56" s="303">
        <v>6.93</v>
      </c>
      <c r="K56" s="171">
        <v>28</v>
      </c>
      <c r="L56" s="171">
        <v>4</v>
      </c>
      <c r="M56" s="171">
        <v>6</v>
      </c>
      <c r="N56" s="171">
        <v>0</v>
      </c>
      <c r="O56" s="171">
        <v>0</v>
      </c>
      <c r="P56" s="171">
        <v>0</v>
      </c>
      <c r="Q56" s="319">
        <v>62.1</v>
      </c>
      <c r="R56" s="305">
        <v>1.7969999999999999</v>
      </c>
      <c r="S56" s="171">
        <v>81</v>
      </c>
      <c r="T56" s="171">
        <v>49</v>
      </c>
      <c r="U56" s="171">
        <v>48</v>
      </c>
      <c r="V56" s="171">
        <v>12</v>
      </c>
      <c r="W56" s="171">
        <v>31</v>
      </c>
      <c r="X56" s="171">
        <v>3</v>
      </c>
      <c r="Y56" s="171">
        <v>57</v>
      </c>
      <c r="Z56" s="171">
        <v>3</v>
      </c>
      <c r="AA56" s="171">
        <v>0</v>
      </c>
      <c r="AB56" s="171">
        <v>1</v>
      </c>
      <c r="AC56" s="171">
        <v>293</v>
      </c>
      <c r="AD56" s="171">
        <v>66</v>
      </c>
      <c r="AE56" s="171">
        <v>5.47</v>
      </c>
      <c r="AF56" s="304">
        <v>11.7</v>
      </c>
      <c r="AG56" s="304">
        <v>1.7</v>
      </c>
      <c r="AH56" s="304">
        <v>4.5</v>
      </c>
      <c r="AI56" s="304">
        <v>8.1999999999999993</v>
      </c>
      <c r="AJ56" s="303">
        <v>1.84</v>
      </c>
      <c r="AK56" s="302"/>
      <c r="AL56" s="338">
        <v>0.375</v>
      </c>
      <c r="AM56" s="338">
        <v>0.442</v>
      </c>
      <c r="AN56" s="338">
        <v>0.81699999999999995</v>
      </c>
      <c r="AO56" s="290"/>
      <c r="AP56" s="338">
        <v>0.4</v>
      </c>
      <c r="AQ56" s="338">
        <v>0.54400000000000004</v>
      </c>
      <c r="AR56" s="338">
        <v>0.94399999999999995</v>
      </c>
    </row>
    <row r="57" spans="1:44" ht="15.75" thickBot="1">
      <c r="A57" s="169" t="s">
        <v>2508</v>
      </c>
      <c r="B57" s="171" t="s">
        <v>35</v>
      </c>
      <c r="C57" s="171" t="s">
        <v>2509</v>
      </c>
      <c r="D57" s="171">
        <v>34</v>
      </c>
      <c r="E57" s="171" t="s">
        <v>97</v>
      </c>
      <c r="F57" s="171" t="s">
        <v>43</v>
      </c>
      <c r="G57" s="171">
        <v>1</v>
      </c>
      <c r="H57" s="171">
        <v>1</v>
      </c>
      <c r="I57" s="171">
        <v>0.5</v>
      </c>
      <c r="J57" s="303">
        <v>2.74</v>
      </c>
      <c r="K57" s="171">
        <v>68</v>
      </c>
      <c r="L57" s="171">
        <v>0</v>
      </c>
      <c r="M57" s="171">
        <v>12</v>
      </c>
      <c r="N57" s="171">
        <v>0</v>
      </c>
      <c r="O57" s="171">
        <v>0</v>
      </c>
      <c r="P57" s="171">
        <v>0</v>
      </c>
      <c r="Q57" s="319">
        <v>62.1</v>
      </c>
      <c r="R57" s="305">
        <v>1.2190000000000001</v>
      </c>
      <c r="S57" s="171">
        <v>58</v>
      </c>
      <c r="T57" s="171">
        <v>19</v>
      </c>
      <c r="U57" s="171">
        <v>19</v>
      </c>
      <c r="V57" s="171">
        <v>6</v>
      </c>
      <c r="W57" s="171">
        <v>18</v>
      </c>
      <c r="X57" s="171">
        <v>1</v>
      </c>
      <c r="Y57" s="171">
        <v>61</v>
      </c>
      <c r="Z57" s="171">
        <v>2</v>
      </c>
      <c r="AA57" s="171">
        <v>0</v>
      </c>
      <c r="AB57" s="171">
        <v>2</v>
      </c>
      <c r="AC57" s="171">
        <v>257</v>
      </c>
      <c r="AD57" s="171">
        <v>159</v>
      </c>
      <c r="AE57" s="171">
        <v>3.41</v>
      </c>
      <c r="AF57" s="304">
        <v>8.4</v>
      </c>
      <c r="AG57" s="304">
        <v>0.9</v>
      </c>
      <c r="AH57" s="304">
        <v>2.6</v>
      </c>
      <c r="AI57" s="304">
        <v>8.8000000000000007</v>
      </c>
      <c r="AJ57" s="303">
        <v>3.39</v>
      </c>
      <c r="AK57" s="302"/>
      <c r="AL57" s="331">
        <v>0.30099999999999999</v>
      </c>
      <c r="AM57" s="331">
        <v>0.38100000000000001</v>
      </c>
      <c r="AN57" s="331">
        <v>0.68200000000000005</v>
      </c>
      <c r="AO57" s="290"/>
      <c r="AP57" s="331">
        <v>0.307</v>
      </c>
      <c r="AQ57" s="331">
        <v>0.36</v>
      </c>
      <c r="AR57" s="331">
        <v>0.66700000000000004</v>
      </c>
    </row>
    <row r="58" spans="1:44" ht="15.75" thickBot="1">
      <c r="A58" s="169" t="s">
        <v>2510</v>
      </c>
      <c r="B58" s="171" t="s">
        <v>10</v>
      </c>
      <c r="C58" s="171" t="s">
        <v>2511</v>
      </c>
      <c r="D58" s="171">
        <v>28</v>
      </c>
      <c r="E58" s="171" t="s">
        <v>100</v>
      </c>
      <c r="F58" s="171" t="s">
        <v>43</v>
      </c>
      <c r="G58" s="171">
        <v>4</v>
      </c>
      <c r="H58" s="171">
        <v>3</v>
      </c>
      <c r="I58" s="171">
        <v>0.57099999999999995</v>
      </c>
      <c r="J58" s="303">
        <v>6.5</v>
      </c>
      <c r="K58" s="171">
        <v>25</v>
      </c>
      <c r="L58" s="171">
        <v>8</v>
      </c>
      <c r="M58" s="171">
        <v>2</v>
      </c>
      <c r="N58" s="171">
        <v>0</v>
      </c>
      <c r="O58" s="171">
        <v>0</v>
      </c>
      <c r="P58" s="171">
        <v>0</v>
      </c>
      <c r="Q58" s="319">
        <v>62.1</v>
      </c>
      <c r="R58" s="305">
        <v>1.444</v>
      </c>
      <c r="S58" s="171">
        <v>71</v>
      </c>
      <c r="T58" s="171">
        <v>48</v>
      </c>
      <c r="U58" s="171">
        <v>45</v>
      </c>
      <c r="V58" s="171">
        <v>14</v>
      </c>
      <c r="W58" s="171">
        <v>19</v>
      </c>
      <c r="X58" s="171">
        <v>1</v>
      </c>
      <c r="Y58" s="171">
        <v>64</v>
      </c>
      <c r="Z58" s="171">
        <v>5</v>
      </c>
      <c r="AA58" s="171">
        <v>0</v>
      </c>
      <c r="AB58" s="171">
        <v>1</v>
      </c>
      <c r="AC58" s="171">
        <v>279</v>
      </c>
      <c r="AD58" s="171">
        <v>68</v>
      </c>
      <c r="AE58" s="171">
        <v>5.18</v>
      </c>
      <c r="AF58" s="304">
        <v>10.3</v>
      </c>
      <c r="AG58" s="304">
        <v>2</v>
      </c>
      <c r="AH58" s="304">
        <v>2.7</v>
      </c>
      <c r="AI58" s="304">
        <v>9.1999999999999993</v>
      </c>
      <c r="AJ58" s="303">
        <v>3.37</v>
      </c>
      <c r="AK58" s="302"/>
      <c r="AL58" s="331">
        <v>0.377</v>
      </c>
      <c r="AM58" s="331">
        <v>0.60199999999999998</v>
      </c>
      <c r="AN58" s="331">
        <v>0.97799999999999998</v>
      </c>
      <c r="AO58" s="290"/>
      <c r="AP58" s="331">
        <v>0.31900000000000001</v>
      </c>
      <c r="AQ58" s="331">
        <v>0.5</v>
      </c>
      <c r="AR58" s="331">
        <v>0.81899999999999995</v>
      </c>
    </row>
    <row r="59" spans="1:44" ht="15.75" thickBot="1">
      <c r="A59" s="169" t="s">
        <v>2512</v>
      </c>
      <c r="B59" s="171" t="s">
        <v>10</v>
      </c>
      <c r="C59" s="171" t="s">
        <v>2513</v>
      </c>
      <c r="D59" s="171">
        <v>23</v>
      </c>
      <c r="E59" s="171" t="s">
        <v>78</v>
      </c>
      <c r="F59" s="171" t="s">
        <v>43</v>
      </c>
      <c r="G59" s="171">
        <v>2</v>
      </c>
      <c r="H59" s="171">
        <v>7</v>
      </c>
      <c r="I59" s="171">
        <v>0.222</v>
      </c>
      <c r="J59" s="303">
        <v>7.69</v>
      </c>
      <c r="K59" s="171">
        <v>15</v>
      </c>
      <c r="L59" s="171">
        <v>13</v>
      </c>
      <c r="M59" s="171">
        <v>0</v>
      </c>
      <c r="N59" s="171">
        <v>0</v>
      </c>
      <c r="O59" s="171">
        <v>0</v>
      </c>
      <c r="P59" s="171">
        <v>0</v>
      </c>
      <c r="Q59" s="319">
        <v>62</v>
      </c>
      <c r="R59" s="305">
        <v>2.016</v>
      </c>
      <c r="S59" s="171">
        <v>81</v>
      </c>
      <c r="T59" s="171">
        <v>61</v>
      </c>
      <c r="U59" s="171">
        <v>53</v>
      </c>
      <c r="V59" s="171">
        <v>13</v>
      </c>
      <c r="W59" s="171">
        <v>44</v>
      </c>
      <c r="X59" s="171">
        <v>2</v>
      </c>
      <c r="Y59" s="171">
        <v>56</v>
      </c>
      <c r="Z59" s="171">
        <v>2</v>
      </c>
      <c r="AA59" s="171">
        <v>0</v>
      </c>
      <c r="AB59" s="171">
        <v>3</v>
      </c>
      <c r="AC59" s="171">
        <v>305</v>
      </c>
      <c r="AD59" s="171">
        <v>56</v>
      </c>
      <c r="AE59" s="171">
        <v>6.3</v>
      </c>
      <c r="AF59" s="304">
        <v>11.8</v>
      </c>
      <c r="AG59" s="304">
        <v>1.9</v>
      </c>
      <c r="AH59" s="304">
        <v>6.4</v>
      </c>
      <c r="AI59" s="304">
        <v>8.1</v>
      </c>
      <c r="AJ59" s="303">
        <v>1.27</v>
      </c>
      <c r="AK59" s="302"/>
      <c r="AL59" s="331">
        <v>0.439</v>
      </c>
      <c r="AM59" s="331">
        <v>0.60799999999999998</v>
      </c>
      <c r="AN59" s="331">
        <v>1.0469999999999999</v>
      </c>
      <c r="AO59" s="290"/>
      <c r="AP59" s="331">
        <v>0.40300000000000002</v>
      </c>
      <c r="AQ59" s="331">
        <v>0.54</v>
      </c>
      <c r="AR59" s="331">
        <v>0.94299999999999995</v>
      </c>
    </row>
    <row r="60" spans="1:44" ht="15.75" thickBot="1">
      <c r="A60" s="169" t="s">
        <v>851</v>
      </c>
      <c r="B60" s="171" t="s">
        <v>10</v>
      </c>
      <c r="C60" s="171" t="s">
        <v>2514</v>
      </c>
      <c r="D60" s="171">
        <v>34</v>
      </c>
      <c r="E60" s="171" t="s">
        <v>69</v>
      </c>
      <c r="F60" s="171" t="s">
        <v>43</v>
      </c>
      <c r="G60" s="171">
        <v>7</v>
      </c>
      <c r="H60" s="171">
        <v>2</v>
      </c>
      <c r="I60" s="171">
        <v>0.77800000000000002</v>
      </c>
      <c r="J60" s="303">
        <v>1.62</v>
      </c>
      <c r="K60" s="171">
        <v>63</v>
      </c>
      <c r="L60" s="171">
        <v>0</v>
      </c>
      <c r="M60" s="171">
        <v>23</v>
      </c>
      <c r="N60" s="171">
        <v>0</v>
      </c>
      <c r="O60" s="171">
        <v>0</v>
      </c>
      <c r="P60" s="171">
        <v>2</v>
      </c>
      <c r="Q60" s="319">
        <v>61</v>
      </c>
      <c r="R60" s="305">
        <v>0.85199999999999998</v>
      </c>
      <c r="S60" s="171">
        <v>35</v>
      </c>
      <c r="T60" s="171">
        <v>12</v>
      </c>
      <c r="U60" s="171">
        <v>11</v>
      </c>
      <c r="V60" s="171">
        <v>6</v>
      </c>
      <c r="W60" s="171">
        <v>17</v>
      </c>
      <c r="X60" s="171">
        <v>0</v>
      </c>
      <c r="Y60" s="171">
        <v>63</v>
      </c>
      <c r="Z60" s="171">
        <v>4</v>
      </c>
      <c r="AA60" s="171">
        <v>0</v>
      </c>
      <c r="AB60" s="171">
        <v>0</v>
      </c>
      <c r="AC60" s="171">
        <v>233</v>
      </c>
      <c r="AD60" s="171">
        <v>274</v>
      </c>
      <c r="AE60" s="171">
        <v>3.4</v>
      </c>
      <c r="AF60" s="304">
        <v>5.2</v>
      </c>
      <c r="AG60" s="304">
        <v>0.9</v>
      </c>
      <c r="AH60" s="304">
        <v>2.5</v>
      </c>
      <c r="AI60" s="304">
        <v>9.3000000000000007</v>
      </c>
      <c r="AJ60" s="303">
        <v>3.71</v>
      </c>
      <c r="AK60" s="302"/>
      <c r="AL60" s="331">
        <v>0.26700000000000002</v>
      </c>
      <c r="AM60" s="331">
        <v>0.316</v>
      </c>
      <c r="AN60" s="331">
        <v>0.58299999999999996</v>
      </c>
      <c r="AO60" s="290"/>
      <c r="AP60" s="331">
        <v>0.224</v>
      </c>
      <c r="AQ60" s="331">
        <v>0.25900000000000001</v>
      </c>
      <c r="AR60" s="331">
        <v>0.48399999999999999</v>
      </c>
    </row>
    <row r="61" spans="1:44" ht="15.75" thickBot="1">
      <c r="A61" s="169" t="s">
        <v>2515</v>
      </c>
      <c r="B61" s="171" t="s">
        <v>35</v>
      </c>
      <c r="C61" s="171" t="s">
        <v>2516</v>
      </c>
      <c r="D61" s="171">
        <v>30</v>
      </c>
      <c r="E61" s="171" t="s">
        <v>58</v>
      </c>
      <c r="F61" s="171" t="s">
        <v>43</v>
      </c>
      <c r="G61" s="171">
        <v>2</v>
      </c>
      <c r="H61" s="171">
        <v>0</v>
      </c>
      <c r="I61" s="171">
        <v>1</v>
      </c>
      <c r="J61" s="303">
        <v>2.5499999999999998</v>
      </c>
      <c r="K61" s="171">
        <v>58</v>
      </c>
      <c r="L61" s="171">
        <v>0</v>
      </c>
      <c r="M61" s="171">
        <v>5</v>
      </c>
      <c r="N61" s="171">
        <v>0</v>
      </c>
      <c r="O61" s="171">
        <v>0</v>
      </c>
      <c r="P61" s="171">
        <v>0</v>
      </c>
      <c r="Q61" s="319">
        <v>60</v>
      </c>
      <c r="R61" s="305">
        <v>1.25</v>
      </c>
      <c r="S61" s="171">
        <v>48</v>
      </c>
      <c r="T61" s="171">
        <v>19</v>
      </c>
      <c r="U61" s="171">
        <v>17</v>
      </c>
      <c r="V61" s="171">
        <v>3</v>
      </c>
      <c r="W61" s="171">
        <v>27</v>
      </c>
      <c r="X61" s="171">
        <v>2</v>
      </c>
      <c r="Y61" s="171">
        <v>59</v>
      </c>
      <c r="Z61" s="171">
        <v>3</v>
      </c>
      <c r="AA61" s="171">
        <v>0</v>
      </c>
      <c r="AB61" s="171">
        <v>2</v>
      </c>
      <c r="AC61" s="171">
        <v>254</v>
      </c>
      <c r="AD61" s="171">
        <v>168</v>
      </c>
      <c r="AE61" s="171">
        <v>3.34</v>
      </c>
      <c r="AF61" s="304">
        <v>7.2</v>
      </c>
      <c r="AG61" s="304">
        <v>0.5</v>
      </c>
      <c r="AH61" s="304">
        <v>4.0999999999999996</v>
      </c>
      <c r="AI61" s="304">
        <v>8.9</v>
      </c>
      <c r="AJ61" s="303">
        <v>2.19</v>
      </c>
      <c r="AK61" s="302"/>
      <c r="AL61" s="331">
        <v>0.26</v>
      </c>
      <c r="AM61" s="331">
        <v>0.24199999999999999</v>
      </c>
      <c r="AN61" s="331">
        <v>0.502</v>
      </c>
      <c r="AO61" s="290"/>
      <c r="AP61" s="331">
        <v>0.34200000000000003</v>
      </c>
      <c r="AQ61" s="331">
        <v>0.315</v>
      </c>
      <c r="AR61" s="331">
        <v>0.65700000000000003</v>
      </c>
    </row>
    <row r="62" spans="1:44" ht="15.75" thickBot="1">
      <c r="A62" s="169" t="s">
        <v>2517</v>
      </c>
      <c r="B62" s="171" t="s">
        <v>10</v>
      </c>
      <c r="C62" s="171" t="s">
        <v>2518</v>
      </c>
      <c r="D62" s="171">
        <v>32</v>
      </c>
      <c r="E62" s="171" t="s">
        <v>53</v>
      </c>
      <c r="F62" s="171" t="s">
        <v>54</v>
      </c>
      <c r="G62" s="171">
        <v>1</v>
      </c>
      <c r="H62" s="171">
        <v>2</v>
      </c>
      <c r="I62" s="171">
        <v>0.33300000000000002</v>
      </c>
      <c r="J62" s="303">
        <v>4.22</v>
      </c>
      <c r="K62" s="171">
        <v>49</v>
      </c>
      <c r="L62" s="171">
        <v>0</v>
      </c>
      <c r="M62" s="171">
        <v>17</v>
      </c>
      <c r="N62" s="171">
        <v>0</v>
      </c>
      <c r="O62" s="171">
        <v>0</v>
      </c>
      <c r="P62" s="171">
        <v>1</v>
      </c>
      <c r="Q62" s="319">
        <v>59.2</v>
      </c>
      <c r="R62" s="305">
        <v>1.3240000000000001</v>
      </c>
      <c r="S62" s="171">
        <v>58</v>
      </c>
      <c r="T62" s="171">
        <v>29</v>
      </c>
      <c r="U62" s="171">
        <v>28</v>
      </c>
      <c r="V62" s="171">
        <v>10</v>
      </c>
      <c r="W62" s="171">
        <v>21</v>
      </c>
      <c r="X62" s="171">
        <v>2</v>
      </c>
      <c r="Y62" s="171">
        <v>63</v>
      </c>
      <c r="Z62" s="171">
        <v>0</v>
      </c>
      <c r="AA62" s="171">
        <v>1</v>
      </c>
      <c r="AB62" s="171">
        <v>2</v>
      </c>
      <c r="AC62" s="171">
        <v>257</v>
      </c>
      <c r="AD62" s="171">
        <v>101</v>
      </c>
      <c r="AE62" s="171">
        <v>4.28</v>
      </c>
      <c r="AF62" s="304">
        <v>8.6999999999999993</v>
      </c>
      <c r="AG62" s="304">
        <v>1.5</v>
      </c>
      <c r="AH62" s="304">
        <v>3.2</v>
      </c>
      <c r="AI62" s="304">
        <v>9.5</v>
      </c>
      <c r="AJ62" s="303">
        <v>3</v>
      </c>
      <c r="AK62" s="302"/>
      <c r="AL62" s="331">
        <v>0.28999999999999998</v>
      </c>
      <c r="AM62" s="331">
        <v>0.41599999999999998</v>
      </c>
      <c r="AN62" s="331">
        <v>0.70599999999999996</v>
      </c>
      <c r="AO62" s="290"/>
      <c r="AP62" s="331">
        <v>0.32300000000000001</v>
      </c>
      <c r="AQ62" s="331">
        <v>0.434</v>
      </c>
      <c r="AR62" s="331">
        <v>0.75600000000000001</v>
      </c>
    </row>
    <row r="63" spans="1:44" ht="15.75" thickBot="1">
      <c r="A63" s="169" t="s">
        <v>2519</v>
      </c>
      <c r="B63" s="171" t="s">
        <v>10</v>
      </c>
      <c r="C63" s="171" t="s">
        <v>2520</v>
      </c>
      <c r="D63" s="171">
        <v>38</v>
      </c>
      <c r="E63" s="171" t="s">
        <v>40</v>
      </c>
      <c r="F63" s="171" t="s">
        <v>34</v>
      </c>
      <c r="G63" s="171">
        <v>0</v>
      </c>
      <c r="H63" s="171">
        <v>0</v>
      </c>
      <c r="I63" s="171"/>
      <c r="J63" s="303">
        <v>3.49</v>
      </c>
      <c r="K63" s="171">
        <v>79</v>
      </c>
      <c r="L63" s="171">
        <v>0</v>
      </c>
      <c r="M63" s="171">
        <v>7</v>
      </c>
      <c r="N63" s="171">
        <v>0</v>
      </c>
      <c r="O63" s="171">
        <v>0</v>
      </c>
      <c r="P63" s="171">
        <v>0</v>
      </c>
      <c r="Q63" s="319">
        <v>59.1</v>
      </c>
      <c r="R63" s="305">
        <v>1.0960000000000001</v>
      </c>
      <c r="S63" s="171">
        <v>40</v>
      </c>
      <c r="T63" s="171">
        <v>26</v>
      </c>
      <c r="U63" s="171">
        <v>23</v>
      </c>
      <c r="V63" s="171">
        <v>4</v>
      </c>
      <c r="W63" s="171">
        <v>25</v>
      </c>
      <c r="X63" s="171">
        <v>3</v>
      </c>
      <c r="Y63" s="171">
        <v>46</v>
      </c>
      <c r="Z63" s="171">
        <v>5</v>
      </c>
      <c r="AA63" s="171">
        <v>0</v>
      </c>
      <c r="AB63" s="171">
        <v>1</v>
      </c>
      <c r="AC63" s="171">
        <v>243</v>
      </c>
      <c r="AD63" s="171">
        <v>129</v>
      </c>
      <c r="AE63" s="171">
        <v>4</v>
      </c>
      <c r="AF63" s="304">
        <v>6.1</v>
      </c>
      <c r="AG63" s="304">
        <v>0.6</v>
      </c>
      <c r="AH63" s="304">
        <v>3.8</v>
      </c>
      <c r="AI63" s="304">
        <v>7</v>
      </c>
      <c r="AJ63" s="303">
        <v>1.84</v>
      </c>
      <c r="AK63" s="302"/>
      <c r="AL63" s="331">
        <v>0.46</v>
      </c>
      <c r="AM63" s="331">
        <v>0.52600000000000002</v>
      </c>
      <c r="AN63" s="331">
        <v>0.98599999999999999</v>
      </c>
      <c r="AO63" s="290"/>
      <c r="AP63" s="331">
        <v>0.24399999999999999</v>
      </c>
      <c r="AQ63" s="331">
        <v>0.23599999999999999</v>
      </c>
      <c r="AR63" s="331">
        <v>0.47899999999999998</v>
      </c>
    </row>
    <row r="64" spans="1:44" ht="15.75" thickBot="1">
      <c r="A64" s="169" t="s">
        <v>2521</v>
      </c>
      <c r="B64" s="171" t="s">
        <v>10</v>
      </c>
      <c r="C64" s="171" t="s">
        <v>2522</v>
      </c>
      <c r="D64" s="171">
        <v>23</v>
      </c>
      <c r="E64" s="171" t="s">
        <v>57</v>
      </c>
      <c r="F64" s="171" t="s">
        <v>34</v>
      </c>
      <c r="G64" s="171">
        <v>1</v>
      </c>
      <c r="H64" s="171">
        <v>5</v>
      </c>
      <c r="I64" s="171">
        <v>0.16700000000000001</v>
      </c>
      <c r="J64" s="303">
        <v>5.34</v>
      </c>
      <c r="K64" s="171">
        <v>11</v>
      </c>
      <c r="L64" s="171">
        <v>9</v>
      </c>
      <c r="M64" s="171">
        <v>1</v>
      </c>
      <c r="N64" s="171">
        <v>0</v>
      </c>
      <c r="O64" s="171">
        <v>0</v>
      </c>
      <c r="P64" s="171">
        <v>0</v>
      </c>
      <c r="Q64" s="319">
        <v>59</v>
      </c>
      <c r="R64" s="305">
        <v>1.153</v>
      </c>
      <c r="S64" s="171">
        <v>60</v>
      </c>
      <c r="T64" s="171">
        <v>36</v>
      </c>
      <c r="U64" s="171">
        <v>35</v>
      </c>
      <c r="V64" s="171">
        <v>14</v>
      </c>
      <c r="W64" s="171">
        <v>8</v>
      </c>
      <c r="X64" s="171">
        <v>0</v>
      </c>
      <c r="Y64" s="171">
        <v>31</v>
      </c>
      <c r="Z64" s="171">
        <v>1</v>
      </c>
      <c r="AA64" s="171">
        <v>0</v>
      </c>
      <c r="AB64" s="171">
        <v>0</v>
      </c>
      <c r="AC64" s="171">
        <v>243</v>
      </c>
      <c r="AD64" s="171">
        <v>80</v>
      </c>
      <c r="AE64" s="171">
        <v>5.65</v>
      </c>
      <c r="AF64" s="304">
        <v>9.1999999999999993</v>
      </c>
      <c r="AG64" s="304">
        <v>2.1</v>
      </c>
      <c r="AH64" s="304">
        <v>1.2</v>
      </c>
      <c r="AI64" s="304">
        <v>4.7</v>
      </c>
      <c r="AJ64" s="303">
        <v>3.88</v>
      </c>
      <c r="AK64" s="302"/>
      <c r="AL64" s="331">
        <v>0.28000000000000003</v>
      </c>
      <c r="AM64" s="331">
        <v>0.55900000000000005</v>
      </c>
      <c r="AN64" s="331">
        <v>0.83899999999999997</v>
      </c>
      <c r="AO64" s="290"/>
      <c r="AP64" s="331">
        <v>0.28699999999999998</v>
      </c>
      <c r="AQ64" s="331">
        <v>0.45300000000000001</v>
      </c>
      <c r="AR64" s="331">
        <v>0.74</v>
      </c>
    </row>
    <row r="65" spans="1:44" ht="15.75" thickBot="1">
      <c r="A65" s="169" t="s">
        <v>2523</v>
      </c>
      <c r="B65" s="171" t="s">
        <v>10</v>
      </c>
      <c r="C65" s="171" t="s">
        <v>2524</v>
      </c>
      <c r="D65" s="171">
        <v>23</v>
      </c>
      <c r="E65" s="171" t="s">
        <v>36</v>
      </c>
      <c r="F65" s="171" t="s">
        <v>34</v>
      </c>
      <c r="G65" s="171">
        <v>3</v>
      </c>
      <c r="H65" s="171">
        <v>1</v>
      </c>
      <c r="I65" s="171">
        <v>0.75</v>
      </c>
      <c r="J65" s="303">
        <v>3.22</v>
      </c>
      <c r="K65" s="171">
        <v>10</v>
      </c>
      <c r="L65" s="171">
        <v>10</v>
      </c>
      <c r="M65" s="171">
        <v>0</v>
      </c>
      <c r="N65" s="171">
        <v>0</v>
      </c>
      <c r="O65" s="171">
        <v>0</v>
      </c>
      <c r="P65" s="171">
        <v>0</v>
      </c>
      <c r="Q65" s="319">
        <v>58.2</v>
      </c>
      <c r="R65" s="305">
        <v>1.2609999999999999</v>
      </c>
      <c r="S65" s="171">
        <v>58</v>
      </c>
      <c r="T65" s="171">
        <v>22</v>
      </c>
      <c r="U65" s="171">
        <v>21</v>
      </c>
      <c r="V65" s="171">
        <v>5</v>
      </c>
      <c r="W65" s="171">
        <v>16</v>
      </c>
      <c r="X65" s="171">
        <v>0</v>
      </c>
      <c r="Y65" s="171">
        <v>22</v>
      </c>
      <c r="Z65" s="171">
        <v>1</v>
      </c>
      <c r="AA65" s="171">
        <v>0</v>
      </c>
      <c r="AB65" s="171">
        <v>1</v>
      </c>
      <c r="AC65" s="171">
        <v>238</v>
      </c>
      <c r="AD65" s="171">
        <v>133</v>
      </c>
      <c r="AE65" s="171">
        <v>4.3899999999999997</v>
      </c>
      <c r="AF65" s="304">
        <v>8.9</v>
      </c>
      <c r="AG65" s="304">
        <v>0.8</v>
      </c>
      <c r="AH65" s="304">
        <v>2.5</v>
      </c>
      <c r="AI65" s="304">
        <v>3.4</v>
      </c>
      <c r="AJ65" s="303">
        <v>1.38</v>
      </c>
      <c r="AK65" s="302"/>
      <c r="AL65" s="331">
        <v>0.30099999999999999</v>
      </c>
      <c r="AM65" s="331">
        <v>0.28399999999999997</v>
      </c>
      <c r="AN65" s="331">
        <v>0.58499999999999996</v>
      </c>
      <c r="AO65" s="290"/>
      <c r="AP65" s="331">
        <v>0.32800000000000001</v>
      </c>
      <c r="AQ65" s="331">
        <v>0.44500000000000001</v>
      </c>
      <c r="AR65" s="331">
        <v>0.77300000000000002</v>
      </c>
    </row>
    <row r="66" spans="1:44" ht="15.75" thickBot="1">
      <c r="A66" s="169" t="s">
        <v>2525</v>
      </c>
      <c r="B66" s="171" t="s">
        <v>10</v>
      </c>
      <c r="C66" s="171" t="s">
        <v>2526</v>
      </c>
      <c r="D66" s="171">
        <v>26</v>
      </c>
      <c r="E66" s="171" t="s">
        <v>67</v>
      </c>
      <c r="F66" s="171" t="s">
        <v>43</v>
      </c>
      <c r="G66" s="171">
        <v>4</v>
      </c>
      <c r="H66" s="171">
        <v>4</v>
      </c>
      <c r="I66" s="171">
        <v>0.5</v>
      </c>
      <c r="J66" s="303">
        <v>3.68</v>
      </c>
      <c r="K66" s="171">
        <v>13</v>
      </c>
      <c r="L66" s="171">
        <v>10</v>
      </c>
      <c r="M66" s="171">
        <v>1</v>
      </c>
      <c r="N66" s="171">
        <v>0</v>
      </c>
      <c r="O66" s="171">
        <v>0</v>
      </c>
      <c r="P66" s="171">
        <v>1</v>
      </c>
      <c r="Q66" s="319">
        <v>58.2</v>
      </c>
      <c r="R66" s="305">
        <v>1.4830000000000001</v>
      </c>
      <c r="S66" s="171">
        <v>59</v>
      </c>
      <c r="T66" s="171">
        <v>25</v>
      </c>
      <c r="U66" s="171">
        <v>24</v>
      </c>
      <c r="V66" s="171">
        <v>5</v>
      </c>
      <c r="W66" s="171">
        <v>28</v>
      </c>
      <c r="X66" s="171">
        <v>0</v>
      </c>
      <c r="Y66" s="171">
        <v>51</v>
      </c>
      <c r="Z66" s="171">
        <v>1</v>
      </c>
      <c r="AA66" s="171">
        <v>0</v>
      </c>
      <c r="AB66" s="171">
        <v>2</v>
      </c>
      <c r="AC66" s="171">
        <v>256</v>
      </c>
      <c r="AD66" s="171">
        <v>115</v>
      </c>
      <c r="AE66" s="171">
        <v>4.01</v>
      </c>
      <c r="AF66" s="304">
        <v>9.1</v>
      </c>
      <c r="AG66" s="304">
        <v>0.8</v>
      </c>
      <c r="AH66" s="304">
        <v>4.3</v>
      </c>
      <c r="AI66" s="304">
        <v>7.8</v>
      </c>
      <c r="AJ66" s="303">
        <v>1.82</v>
      </c>
      <c r="AK66" s="302"/>
      <c r="AL66" s="331">
        <v>0.39200000000000002</v>
      </c>
      <c r="AM66" s="331">
        <v>0.41899999999999998</v>
      </c>
      <c r="AN66" s="331">
        <v>0.81100000000000005</v>
      </c>
      <c r="AO66" s="290"/>
      <c r="AP66" s="331">
        <v>0.30199999999999999</v>
      </c>
      <c r="AQ66" s="331">
        <v>0.36799999999999999</v>
      </c>
      <c r="AR66" s="331">
        <v>0.67</v>
      </c>
    </row>
    <row r="67" spans="1:44" ht="15.75" thickBot="1">
      <c r="A67" s="169" t="s">
        <v>2527</v>
      </c>
      <c r="B67" s="171" t="s">
        <v>10</v>
      </c>
      <c r="C67" s="171" t="s">
        <v>2528</v>
      </c>
      <c r="D67" s="171">
        <v>30</v>
      </c>
      <c r="E67" s="171" t="s">
        <v>129</v>
      </c>
      <c r="F67" s="171" t="s">
        <v>43</v>
      </c>
      <c r="G67" s="171">
        <v>2</v>
      </c>
      <c r="H67" s="171">
        <v>3</v>
      </c>
      <c r="I67" s="171">
        <v>0.4</v>
      </c>
      <c r="J67" s="303">
        <v>4.01</v>
      </c>
      <c r="K67" s="171">
        <v>18</v>
      </c>
      <c r="L67" s="171">
        <v>8</v>
      </c>
      <c r="M67" s="171">
        <v>5</v>
      </c>
      <c r="N67" s="171">
        <v>0</v>
      </c>
      <c r="O67" s="171">
        <v>0</v>
      </c>
      <c r="P67" s="171">
        <v>1</v>
      </c>
      <c r="Q67" s="319">
        <v>58.1</v>
      </c>
      <c r="R67" s="305">
        <v>1.389</v>
      </c>
      <c r="S67" s="171">
        <v>57</v>
      </c>
      <c r="T67" s="171">
        <v>31</v>
      </c>
      <c r="U67" s="171">
        <v>26</v>
      </c>
      <c r="V67" s="171">
        <v>3</v>
      </c>
      <c r="W67" s="171">
        <v>24</v>
      </c>
      <c r="X67" s="171">
        <v>1</v>
      </c>
      <c r="Y67" s="171">
        <v>31</v>
      </c>
      <c r="Z67" s="171">
        <v>3</v>
      </c>
      <c r="AA67" s="171">
        <v>0</v>
      </c>
      <c r="AB67" s="171">
        <v>1</v>
      </c>
      <c r="AC67" s="171">
        <v>254</v>
      </c>
      <c r="AD67" s="171">
        <v>102</v>
      </c>
      <c r="AE67" s="171">
        <v>4.1500000000000004</v>
      </c>
      <c r="AF67" s="304">
        <v>8.8000000000000007</v>
      </c>
      <c r="AG67" s="304">
        <v>0.5</v>
      </c>
      <c r="AH67" s="304">
        <v>3.7</v>
      </c>
      <c r="AI67" s="304">
        <v>4.8</v>
      </c>
      <c r="AJ67" s="303">
        <v>1.29</v>
      </c>
      <c r="AK67" s="302"/>
      <c r="AL67" s="331">
        <v>0.38400000000000001</v>
      </c>
      <c r="AM67" s="331">
        <v>0.42099999999999999</v>
      </c>
      <c r="AN67" s="331">
        <v>0.80600000000000005</v>
      </c>
      <c r="AO67" s="290"/>
      <c r="AP67" s="331">
        <v>0.27200000000000002</v>
      </c>
      <c r="AQ67" s="331">
        <v>0.27500000000000002</v>
      </c>
      <c r="AR67" s="331">
        <v>0.54600000000000004</v>
      </c>
    </row>
    <row r="68" spans="1:44" ht="15.75" thickBot="1">
      <c r="A68" s="169" t="s">
        <v>2529</v>
      </c>
      <c r="B68" s="171" t="s">
        <v>10</v>
      </c>
      <c r="C68" s="171" t="s">
        <v>2530</v>
      </c>
      <c r="D68" s="171">
        <v>23</v>
      </c>
      <c r="E68" s="171" t="s">
        <v>38</v>
      </c>
      <c r="F68" s="171" t="s">
        <v>34</v>
      </c>
      <c r="G68" s="171">
        <v>6</v>
      </c>
      <c r="H68" s="171">
        <v>1</v>
      </c>
      <c r="I68" s="171">
        <v>0.85699999999999998</v>
      </c>
      <c r="J68" s="303">
        <v>3.86</v>
      </c>
      <c r="K68" s="171">
        <v>64</v>
      </c>
      <c r="L68" s="171">
        <v>0</v>
      </c>
      <c r="M68" s="171">
        <v>17</v>
      </c>
      <c r="N68" s="171">
        <v>0</v>
      </c>
      <c r="O68" s="171">
        <v>0</v>
      </c>
      <c r="P68" s="171">
        <v>3</v>
      </c>
      <c r="Q68" s="319">
        <v>58.1</v>
      </c>
      <c r="R68" s="305">
        <v>1.337</v>
      </c>
      <c r="S68" s="171">
        <v>60</v>
      </c>
      <c r="T68" s="171">
        <v>25</v>
      </c>
      <c r="U68" s="171">
        <v>25</v>
      </c>
      <c r="V68" s="171">
        <v>11</v>
      </c>
      <c r="W68" s="171">
        <v>18</v>
      </c>
      <c r="X68" s="171">
        <v>2</v>
      </c>
      <c r="Y68" s="171">
        <v>63</v>
      </c>
      <c r="Z68" s="171">
        <v>0</v>
      </c>
      <c r="AA68" s="171">
        <v>0</v>
      </c>
      <c r="AB68" s="171">
        <v>2</v>
      </c>
      <c r="AC68" s="171">
        <v>246</v>
      </c>
      <c r="AD68" s="171">
        <v>110</v>
      </c>
      <c r="AE68" s="171">
        <v>4.38</v>
      </c>
      <c r="AF68" s="304">
        <v>9.3000000000000007</v>
      </c>
      <c r="AG68" s="304">
        <v>1.7</v>
      </c>
      <c r="AH68" s="304">
        <v>2.8</v>
      </c>
      <c r="AI68" s="304">
        <v>9.6999999999999993</v>
      </c>
      <c r="AJ68" s="303">
        <v>3.5</v>
      </c>
      <c r="AK68" s="302"/>
      <c r="AL68" s="331">
        <v>0.32100000000000001</v>
      </c>
      <c r="AM68" s="331">
        <v>0.41199999999999998</v>
      </c>
      <c r="AN68" s="331">
        <v>0.73299999999999998</v>
      </c>
      <c r="AO68" s="290"/>
      <c r="AP68" s="331">
        <v>0.314</v>
      </c>
      <c r="AQ68" s="331">
        <v>0.51900000000000002</v>
      </c>
      <c r="AR68" s="331">
        <v>0.83399999999999996</v>
      </c>
    </row>
    <row r="69" spans="1:44" ht="15.75" thickBot="1">
      <c r="A69" s="169" t="s">
        <v>2531</v>
      </c>
      <c r="B69" s="171" t="s">
        <v>10</v>
      </c>
      <c r="C69" s="171" t="s">
        <v>2532</v>
      </c>
      <c r="D69" s="171">
        <v>27</v>
      </c>
      <c r="E69" s="171" t="s">
        <v>116</v>
      </c>
      <c r="F69" s="171" t="s">
        <v>43</v>
      </c>
      <c r="G69" s="171">
        <v>0</v>
      </c>
      <c r="H69" s="171">
        <v>1</v>
      </c>
      <c r="I69" s="171">
        <v>0</v>
      </c>
      <c r="J69" s="303">
        <v>4.9400000000000004</v>
      </c>
      <c r="K69" s="171">
        <v>66</v>
      </c>
      <c r="L69" s="171">
        <v>0</v>
      </c>
      <c r="M69" s="171">
        <v>12</v>
      </c>
      <c r="N69" s="171">
        <v>0</v>
      </c>
      <c r="O69" s="171">
        <v>0</v>
      </c>
      <c r="P69" s="171">
        <v>0</v>
      </c>
      <c r="Q69" s="319">
        <v>58.1</v>
      </c>
      <c r="R69" s="305">
        <v>1.611</v>
      </c>
      <c r="S69" s="171">
        <v>70</v>
      </c>
      <c r="T69" s="171">
        <v>35</v>
      </c>
      <c r="U69" s="171">
        <v>32</v>
      </c>
      <c r="V69" s="171">
        <v>4</v>
      </c>
      <c r="W69" s="171">
        <v>24</v>
      </c>
      <c r="X69" s="171">
        <v>2</v>
      </c>
      <c r="Y69" s="171">
        <v>55</v>
      </c>
      <c r="Z69" s="171">
        <v>2</v>
      </c>
      <c r="AA69" s="171">
        <v>0</v>
      </c>
      <c r="AB69" s="171">
        <v>3</v>
      </c>
      <c r="AC69" s="171">
        <v>265</v>
      </c>
      <c r="AD69" s="171">
        <v>102</v>
      </c>
      <c r="AE69" s="171">
        <v>3.5</v>
      </c>
      <c r="AF69" s="304">
        <v>10.8</v>
      </c>
      <c r="AG69" s="304">
        <v>0.6</v>
      </c>
      <c r="AH69" s="304">
        <v>3.7</v>
      </c>
      <c r="AI69" s="304">
        <v>8.5</v>
      </c>
      <c r="AJ69" s="303">
        <v>2.29</v>
      </c>
      <c r="AK69" s="302"/>
      <c r="AL69" s="331">
        <v>0.38100000000000001</v>
      </c>
      <c r="AM69" s="331">
        <v>0.435</v>
      </c>
      <c r="AN69" s="331">
        <v>0.81599999999999995</v>
      </c>
      <c r="AO69" s="290"/>
      <c r="AP69" s="331">
        <v>0.35199999999999998</v>
      </c>
      <c r="AQ69" s="331">
        <v>0.438</v>
      </c>
      <c r="AR69" s="331">
        <v>0.79</v>
      </c>
    </row>
    <row r="70" spans="1:44" ht="15.75" thickBot="1">
      <c r="A70" s="169" t="s">
        <v>2533</v>
      </c>
      <c r="B70" s="171" t="s">
        <v>35</v>
      </c>
      <c r="C70" s="171" t="s">
        <v>2534</v>
      </c>
      <c r="D70" s="171">
        <v>29</v>
      </c>
      <c r="E70" s="171" t="s">
        <v>53</v>
      </c>
      <c r="F70" s="171" t="s">
        <v>54</v>
      </c>
      <c r="G70" s="171">
        <v>4</v>
      </c>
      <c r="H70" s="171">
        <v>4</v>
      </c>
      <c r="I70" s="171">
        <v>0.5</v>
      </c>
      <c r="J70" s="303">
        <v>3.41</v>
      </c>
      <c r="K70" s="171">
        <v>65</v>
      </c>
      <c r="L70" s="171">
        <v>0</v>
      </c>
      <c r="M70" s="171">
        <v>30</v>
      </c>
      <c r="N70" s="171">
        <v>0</v>
      </c>
      <c r="O70" s="171">
        <v>0</v>
      </c>
      <c r="P70" s="171">
        <v>13</v>
      </c>
      <c r="Q70" s="319">
        <v>58</v>
      </c>
      <c r="R70" s="305">
        <v>1.2929999999999999</v>
      </c>
      <c r="S70" s="171">
        <v>40</v>
      </c>
      <c r="T70" s="171">
        <v>23</v>
      </c>
      <c r="U70" s="171">
        <v>22</v>
      </c>
      <c r="V70" s="171">
        <v>5</v>
      </c>
      <c r="W70" s="171">
        <v>35</v>
      </c>
      <c r="X70" s="171">
        <v>1</v>
      </c>
      <c r="Y70" s="171">
        <v>80</v>
      </c>
      <c r="Z70" s="171">
        <v>1</v>
      </c>
      <c r="AA70" s="171">
        <v>0</v>
      </c>
      <c r="AB70" s="171">
        <v>4</v>
      </c>
      <c r="AC70" s="171">
        <v>248</v>
      </c>
      <c r="AD70" s="171">
        <v>133</v>
      </c>
      <c r="AE70" s="171">
        <v>3.38</v>
      </c>
      <c r="AF70" s="304">
        <v>6.2</v>
      </c>
      <c r="AG70" s="304">
        <v>0.8</v>
      </c>
      <c r="AH70" s="304">
        <v>5.4</v>
      </c>
      <c r="AI70" s="304">
        <v>12.4</v>
      </c>
      <c r="AJ70" s="303">
        <v>2.29</v>
      </c>
      <c r="AK70" s="302"/>
      <c r="AL70" s="331">
        <v>0.34200000000000003</v>
      </c>
      <c r="AM70" s="331">
        <v>0.35899999999999999</v>
      </c>
      <c r="AN70" s="331">
        <v>0.70099999999999996</v>
      </c>
      <c r="AO70" s="290"/>
      <c r="AP70" s="331">
        <v>0.29099999999999998</v>
      </c>
      <c r="AQ70" s="331">
        <v>0.313</v>
      </c>
      <c r="AR70" s="331">
        <v>0.60399999999999998</v>
      </c>
    </row>
    <row r="71" spans="1:44" ht="15.75" thickBot="1">
      <c r="A71" s="169" t="s">
        <v>2535</v>
      </c>
      <c r="B71" s="171" t="s">
        <v>35</v>
      </c>
      <c r="C71" s="171" t="s">
        <v>2536</v>
      </c>
      <c r="D71" s="171">
        <v>25</v>
      </c>
      <c r="E71" s="171" t="s">
        <v>59</v>
      </c>
      <c r="F71" s="171" t="s">
        <v>34</v>
      </c>
      <c r="G71" s="171">
        <v>2</v>
      </c>
      <c r="H71" s="171">
        <v>4</v>
      </c>
      <c r="I71" s="171">
        <v>0.33300000000000002</v>
      </c>
      <c r="J71" s="303">
        <v>4.68</v>
      </c>
      <c r="K71" s="171">
        <v>37</v>
      </c>
      <c r="L71" s="171">
        <v>7</v>
      </c>
      <c r="M71" s="171">
        <v>10</v>
      </c>
      <c r="N71" s="171">
        <v>0</v>
      </c>
      <c r="O71" s="171">
        <v>0</v>
      </c>
      <c r="P71" s="171">
        <v>0</v>
      </c>
      <c r="Q71" s="319">
        <v>57.2</v>
      </c>
      <c r="R71" s="305">
        <v>1.6819999999999999</v>
      </c>
      <c r="S71" s="171">
        <v>63</v>
      </c>
      <c r="T71" s="171">
        <v>37</v>
      </c>
      <c r="U71" s="171">
        <v>30</v>
      </c>
      <c r="V71" s="171">
        <v>12</v>
      </c>
      <c r="W71" s="171">
        <v>34</v>
      </c>
      <c r="X71" s="171">
        <v>3</v>
      </c>
      <c r="Y71" s="171">
        <v>33</v>
      </c>
      <c r="Z71" s="171">
        <v>6</v>
      </c>
      <c r="AA71" s="171">
        <v>0</v>
      </c>
      <c r="AB71" s="171">
        <v>3</v>
      </c>
      <c r="AC71" s="171">
        <v>272</v>
      </c>
      <c r="AD71" s="171">
        <v>92</v>
      </c>
      <c r="AE71" s="171">
        <v>6.8</v>
      </c>
      <c r="AF71" s="304">
        <v>9.8000000000000007</v>
      </c>
      <c r="AG71" s="304">
        <v>1.9</v>
      </c>
      <c r="AH71" s="304">
        <v>5.3</v>
      </c>
      <c r="AI71" s="304">
        <v>5.2</v>
      </c>
      <c r="AJ71" s="303">
        <v>0.97</v>
      </c>
      <c r="AK71" s="302"/>
      <c r="AL71" s="331">
        <v>0.36799999999999999</v>
      </c>
      <c r="AM71" s="331">
        <v>0.49399999999999999</v>
      </c>
      <c r="AN71" s="331">
        <v>0.86099999999999999</v>
      </c>
      <c r="AO71" s="290"/>
      <c r="AP71" s="331">
        <v>0.38400000000000001</v>
      </c>
      <c r="AQ71" s="331">
        <v>0.52</v>
      </c>
      <c r="AR71" s="331">
        <v>0.90400000000000003</v>
      </c>
    </row>
    <row r="72" spans="1:44" ht="15.75" thickBot="1">
      <c r="A72" s="169" t="s">
        <v>2537</v>
      </c>
      <c r="B72" s="171" t="s">
        <v>35</v>
      </c>
      <c r="C72" s="171" t="s">
        <v>2538</v>
      </c>
      <c r="D72" s="171">
        <v>29</v>
      </c>
      <c r="E72" s="171" t="s">
        <v>44</v>
      </c>
      <c r="F72" s="171" t="s">
        <v>34</v>
      </c>
      <c r="G72" s="171">
        <v>2</v>
      </c>
      <c r="H72" s="171">
        <v>3</v>
      </c>
      <c r="I72" s="171">
        <v>0.4</v>
      </c>
      <c r="J72" s="303">
        <v>3.75</v>
      </c>
      <c r="K72" s="171">
        <v>70</v>
      </c>
      <c r="L72" s="171">
        <v>0</v>
      </c>
      <c r="M72" s="171">
        <v>8</v>
      </c>
      <c r="N72" s="171">
        <v>0</v>
      </c>
      <c r="O72" s="171">
        <v>0</v>
      </c>
      <c r="P72" s="171">
        <v>0</v>
      </c>
      <c r="Q72" s="319">
        <v>57.2</v>
      </c>
      <c r="R72" s="305">
        <v>1.526</v>
      </c>
      <c r="S72" s="171">
        <v>59</v>
      </c>
      <c r="T72" s="171">
        <v>27</v>
      </c>
      <c r="U72" s="171">
        <v>24</v>
      </c>
      <c r="V72" s="171">
        <v>4</v>
      </c>
      <c r="W72" s="171">
        <v>29</v>
      </c>
      <c r="X72" s="171">
        <v>5</v>
      </c>
      <c r="Y72" s="171">
        <v>64</v>
      </c>
      <c r="Z72" s="171">
        <v>6</v>
      </c>
      <c r="AA72" s="171">
        <v>0</v>
      </c>
      <c r="AB72" s="171">
        <v>3</v>
      </c>
      <c r="AC72" s="171">
        <v>265</v>
      </c>
      <c r="AD72" s="171">
        <v>123</v>
      </c>
      <c r="AE72" s="171">
        <v>3.66</v>
      </c>
      <c r="AF72" s="304">
        <v>9.1999999999999993</v>
      </c>
      <c r="AG72" s="304">
        <v>0.6</v>
      </c>
      <c r="AH72" s="304">
        <v>4.5</v>
      </c>
      <c r="AI72" s="304">
        <v>10</v>
      </c>
      <c r="AJ72" s="303">
        <v>2.21</v>
      </c>
      <c r="AK72" s="302"/>
      <c r="AL72" s="331">
        <v>0.35599999999999998</v>
      </c>
      <c r="AM72" s="331">
        <v>0.36599999999999999</v>
      </c>
      <c r="AN72" s="331">
        <v>0.72099999999999997</v>
      </c>
      <c r="AO72" s="290"/>
      <c r="AP72" s="331">
        <v>0.36499999999999999</v>
      </c>
      <c r="AQ72" s="331">
        <v>0.35599999999999998</v>
      </c>
      <c r="AR72" s="331">
        <v>0.72099999999999997</v>
      </c>
    </row>
    <row r="73" spans="1:44" ht="15.75" thickBot="1">
      <c r="A73" s="169" t="s">
        <v>2539</v>
      </c>
      <c r="B73" s="171" t="s">
        <v>10</v>
      </c>
      <c r="C73" s="171" t="s">
        <v>2540</v>
      </c>
      <c r="D73" s="171">
        <v>23</v>
      </c>
      <c r="E73" s="171" t="s">
        <v>58</v>
      </c>
      <c r="F73" s="171" t="s">
        <v>43</v>
      </c>
      <c r="G73" s="171">
        <v>3</v>
      </c>
      <c r="H73" s="171">
        <v>6</v>
      </c>
      <c r="I73" s="171">
        <v>0.33300000000000002</v>
      </c>
      <c r="J73" s="303">
        <v>5.62</v>
      </c>
      <c r="K73" s="171">
        <v>14</v>
      </c>
      <c r="L73" s="171">
        <v>10</v>
      </c>
      <c r="M73" s="171">
        <v>1</v>
      </c>
      <c r="N73" s="171">
        <v>0</v>
      </c>
      <c r="O73" s="171">
        <v>0</v>
      </c>
      <c r="P73" s="171">
        <v>0</v>
      </c>
      <c r="Q73" s="319">
        <v>57.2</v>
      </c>
      <c r="R73" s="305">
        <v>1.5089999999999999</v>
      </c>
      <c r="S73" s="171">
        <v>64</v>
      </c>
      <c r="T73" s="171">
        <v>37</v>
      </c>
      <c r="U73" s="171">
        <v>36</v>
      </c>
      <c r="V73" s="171">
        <v>9</v>
      </c>
      <c r="W73" s="171">
        <v>23</v>
      </c>
      <c r="X73" s="171">
        <v>2</v>
      </c>
      <c r="Y73" s="171">
        <v>44</v>
      </c>
      <c r="Z73" s="171">
        <v>4</v>
      </c>
      <c r="AA73" s="171">
        <v>0</v>
      </c>
      <c r="AB73" s="171">
        <v>0</v>
      </c>
      <c r="AC73" s="171">
        <v>255</v>
      </c>
      <c r="AD73" s="171">
        <v>76</v>
      </c>
      <c r="AE73" s="171">
        <v>5.07</v>
      </c>
      <c r="AF73" s="304">
        <v>10</v>
      </c>
      <c r="AG73" s="304">
        <v>1.4</v>
      </c>
      <c r="AH73" s="304">
        <v>3.6</v>
      </c>
      <c r="AI73" s="304">
        <v>6.9</v>
      </c>
      <c r="AJ73" s="303">
        <v>1.91</v>
      </c>
      <c r="AK73" s="302"/>
      <c r="AL73" s="331">
        <v>0.41199999999999998</v>
      </c>
      <c r="AM73" s="331">
        <v>0.505</v>
      </c>
      <c r="AN73" s="331">
        <v>0.91800000000000004</v>
      </c>
      <c r="AO73" s="290"/>
      <c r="AP73" s="331">
        <v>0.32400000000000001</v>
      </c>
      <c r="AQ73" s="331">
        <v>0.504</v>
      </c>
      <c r="AR73" s="331">
        <v>0.82699999999999996</v>
      </c>
    </row>
    <row r="74" spans="1:44" ht="15.75" thickBot="1">
      <c r="A74" s="169" t="s">
        <v>2541</v>
      </c>
      <c r="B74" s="171" t="s">
        <v>10</v>
      </c>
      <c r="C74" s="171" t="s">
        <v>2542</v>
      </c>
      <c r="D74" s="171">
        <v>31</v>
      </c>
      <c r="E74" s="171" t="s">
        <v>116</v>
      </c>
      <c r="F74" s="171" t="s">
        <v>43</v>
      </c>
      <c r="G74" s="171">
        <v>3</v>
      </c>
      <c r="H74" s="171">
        <v>6</v>
      </c>
      <c r="I74" s="171">
        <v>0.33300000000000002</v>
      </c>
      <c r="J74" s="303">
        <v>3.61</v>
      </c>
      <c r="K74" s="171">
        <v>61</v>
      </c>
      <c r="L74" s="171">
        <v>0</v>
      </c>
      <c r="M74" s="171">
        <v>58</v>
      </c>
      <c r="N74" s="171">
        <v>0</v>
      </c>
      <c r="O74" s="171">
        <v>0</v>
      </c>
      <c r="P74" s="171">
        <v>41</v>
      </c>
      <c r="Q74" s="319">
        <v>57.1</v>
      </c>
      <c r="R74" s="305">
        <v>1.151</v>
      </c>
      <c r="S74" s="171">
        <v>40</v>
      </c>
      <c r="T74" s="171">
        <v>24</v>
      </c>
      <c r="U74" s="171">
        <v>23</v>
      </c>
      <c r="V74" s="171">
        <v>7</v>
      </c>
      <c r="W74" s="171">
        <v>26</v>
      </c>
      <c r="X74" s="171">
        <v>1</v>
      </c>
      <c r="Y74" s="171">
        <v>70</v>
      </c>
      <c r="Z74" s="171">
        <v>1</v>
      </c>
      <c r="AA74" s="171">
        <v>0</v>
      </c>
      <c r="AB74" s="171">
        <v>7</v>
      </c>
      <c r="AC74" s="171">
        <v>235</v>
      </c>
      <c r="AD74" s="171">
        <v>139</v>
      </c>
      <c r="AE74" s="171">
        <v>3.72</v>
      </c>
      <c r="AF74" s="304">
        <v>6.3</v>
      </c>
      <c r="AG74" s="304">
        <v>1.1000000000000001</v>
      </c>
      <c r="AH74" s="304">
        <v>4.0999999999999996</v>
      </c>
      <c r="AI74" s="304">
        <v>11</v>
      </c>
      <c r="AJ74" s="303">
        <v>2.69</v>
      </c>
      <c r="AK74" s="302"/>
      <c r="AL74" s="331">
        <v>0.28299999999999997</v>
      </c>
      <c r="AM74" s="331">
        <v>0.25</v>
      </c>
      <c r="AN74" s="331">
        <v>0.53300000000000003</v>
      </c>
      <c r="AO74" s="290"/>
      <c r="AP74" s="331">
        <v>0.28699999999999998</v>
      </c>
      <c r="AQ74" s="331">
        <v>0.434</v>
      </c>
      <c r="AR74" s="331">
        <v>0.72099999999999997</v>
      </c>
    </row>
    <row r="75" spans="1:44" ht="15.75" thickBot="1">
      <c r="A75" s="169" t="s">
        <v>2543</v>
      </c>
      <c r="B75" s="171" t="s">
        <v>35</v>
      </c>
      <c r="C75" s="171" t="s">
        <v>2544</v>
      </c>
      <c r="D75" s="171">
        <v>30</v>
      </c>
      <c r="E75" s="171" t="s">
        <v>116</v>
      </c>
      <c r="F75" s="171" t="s">
        <v>43</v>
      </c>
      <c r="G75" s="171">
        <v>0</v>
      </c>
      <c r="H75" s="171">
        <v>2</v>
      </c>
      <c r="I75" s="171">
        <v>0</v>
      </c>
      <c r="J75" s="303">
        <v>3.61</v>
      </c>
      <c r="K75" s="171">
        <v>62</v>
      </c>
      <c r="L75" s="171">
        <v>0</v>
      </c>
      <c r="M75" s="171">
        <v>13</v>
      </c>
      <c r="N75" s="171">
        <v>0</v>
      </c>
      <c r="O75" s="171">
        <v>0</v>
      </c>
      <c r="P75" s="171">
        <v>3</v>
      </c>
      <c r="Q75" s="319">
        <v>57.1</v>
      </c>
      <c r="R75" s="305">
        <v>1.099</v>
      </c>
      <c r="S75" s="171">
        <v>47</v>
      </c>
      <c r="T75" s="171">
        <v>23</v>
      </c>
      <c r="U75" s="171">
        <v>23</v>
      </c>
      <c r="V75" s="171">
        <v>4</v>
      </c>
      <c r="W75" s="171">
        <v>16</v>
      </c>
      <c r="X75" s="171">
        <v>0</v>
      </c>
      <c r="Y75" s="171">
        <v>58</v>
      </c>
      <c r="Z75" s="171">
        <v>1</v>
      </c>
      <c r="AA75" s="171">
        <v>0</v>
      </c>
      <c r="AB75" s="171">
        <v>5</v>
      </c>
      <c r="AC75" s="171">
        <v>229</v>
      </c>
      <c r="AD75" s="171">
        <v>139</v>
      </c>
      <c r="AE75" s="171">
        <v>2.93</v>
      </c>
      <c r="AF75" s="304">
        <v>7.4</v>
      </c>
      <c r="AG75" s="304">
        <v>0.6</v>
      </c>
      <c r="AH75" s="304">
        <v>2.5</v>
      </c>
      <c r="AI75" s="304">
        <v>9.1</v>
      </c>
      <c r="AJ75" s="303">
        <v>3.63</v>
      </c>
      <c r="AK75" s="302"/>
      <c r="AL75" s="331">
        <v>0.313</v>
      </c>
      <c r="AM75" s="331">
        <v>0.377</v>
      </c>
      <c r="AN75" s="331">
        <v>0.69</v>
      </c>
      <c r="AO75" s="290"/>
      <c r="AP75" s="331">
        <v>0.26200000000000001</v>
      </c>
      <c r="AQ75" s="331">
        <v>0.32300000000000001</v>
      </c>
      <c r="AR75" s="331">
        <v>0.58499999999999996</v>
      </c>
    </row>
    <row r="76" spans="1:44" ht="15.75" thickBot="1">
      <c r="A76" s="169" t="s">
        <v>2545</v>
      </c>
      <c r="B76" s="171" t="s">
        <v>10</v>
      </c>
      <c r="C76" s="171" t="s">
        <v>2546</v>
      </c>
      <c r="D76" s="171">
        <v>28</v>
      </c>
      <c r="E76" s="171" t="s">
        <v>71</v>
      </c>
      <c r="F76" s="171" t="s">
        <v>43</v>
      </c>
      <c r="G76" s="171">
        <v>5</v>
      </c>
      <c r="H76" s="171">
        <v>4</v>
      </c>
      <c r="I76" s="171">
        <v>0.55600000000000005</v>
      </c>
      <c r="J76" s="303">
        <v>7.85</v>
      </c>
      <c r="K76" s="171">
        <v>19</v>
      </c>
      <c r="L76" s="171">
        <v>8</v>
      </c>
      <c r="M76" s="171">
        <v>4</v>
      </c>
      <c r="N76" s="171">
        <v>0</v>
      </c>
      <c r="O76" s="171">
        <v>0</v>
      </c>
      <c r="P76" s="171">
        <v>0</v>
      </c>
      <c r="Q76" s="319">
        <v>57.1</v>
      </c>
      <c r="R76" s="305">
        <v>1.831</v>
      </c>
      <c r="S76" s="171">
        <v>73</v>
      </c>
      <c r="T76" s="171">
        <v>51</v>
      </c>
      <c r="U76" s="171">
        <v>50</v>
      </c>
      <c r="V76" s="171">
        <v>10</v>
      </c>
      <c r="W76" s="171">
        <v>32</v>
      </c>
      <c r="X76" s="171">
        <v>2</v>
      </c>
      <c r="Y76" s="171">
        <v>52</v>
      </c>
      <c r="Z76" s="171">
        <v>1</v>
      </c>
      <c r="AA76" s="171">
        <v>0</v>
      </c>
      <c r="AB76" s="171">
        <v>5</v>
      </c>
      <c r="AC76" s="171">
        <v>269</v>
      </c>
      <c r="AD76" s="171">
        <v>56</v>
      </c>
      <c r="AE76" s="171">
        <v>5.34</v>
      </c>
      <c r="AF76" s="304">
        <v>11.5</v>
      </c>
      <c r="AG76" s="304">
        <v>1.6</v>
      </c>
      <c r="AH76" s="304">
        <v>5</v>
      </c>
      <c r="AI76" s="304">
        <v>8.1999999999999993</v>
      </c>
      <c r="AJ76" s="303">
        <v>1.63</v>
      </c>
      <c r="AK76" s="302"/>
      <c r="AL76" s="331">
        <v>0.42899999999999999</v>
      </c>
      <c r="AM76" s="331">
        <v>0.60199999999999998</v>
      </c>
      <c r="AN76" s="331">
        <v>1.03</v>
      </c>
      <c r="AO76" s="290"/>
      <c r="AP76" s="331">
        <v>0.36599999999999999</v>
      </c>
      <c r="AQ76" s="331">
        <v>0.50800000000000001</v>
      </c>
      <c r="AR76" s="331">
        <v>0.874</v>
      </c>
    </row>
    <row r="77" spans="1:44" ht="15.75" thickBot="1">
      <c r="A77" s="169" t="s">
        <v>388</v>
      </c>
      <c r="B77" s="171" t="s">
        <v>10</v>
      </c>
      <c r="C77" s="171" t="s">
        <v>2547</v>
      </c>
      <c r="D77" s="171">
        <v>29</v>
      </c>
      <c r="E77" s="171" t="s">
        <v>97</v>
      </c>
      <c r="F77" s="171" t="s">
        <v>43</v>
      </c>
      <c r="G77" s="171">
        <v>4</v>
      </c>
      <c r="H77" s="171">
        <v>1</v>
      </c>
      <c r="I77" s="171">
        <v>0.8</v>
      </c>
      <c r="J77" s="303">
        <v>4.24</v>
      </c>
      <c r="K77" s="171">
        <v>61</v>
      </c>
      <c r="L77" s="171">
        <v>0</v>
      </c>
      <c r="M77" s="171">
        <v>14</v>
      </c>
      <c r="N77" s="171">
        <v>0</v>
      </c>
      <c r="O77" s="171">
        <v>0</v>
      </c>
      <c r="P77" s="171">
        <v>0</v>
      </c>
      <c r="Q77" s="319">
        <v>57.1</v>
      </c>
      <c r="R77" s="305">
        <v>1.2210000000000001</v>
      </c>
      <c r="S77" s="171">
        <v>50</v>
      </c>
      <c r="T77" s="171">
        <v>30</v>
      </c>
      <c r="U77" s="171">
        <v>27</v>
      </c>
      <c r="V77" s="171">
        <v>10</v>
      </c>
      <c r="W77" s="171">
        <v>20</v>
      </c>
      <c r="X77" s="171">
        <v>0</v>
      </c>
      <c r="Y77" s="171">
        <v>69</v>
      </c>
      <c r="Z77" s="171">
        <v>1</v>
      </c>
      <c r="AA77" s="171">
        <v>0</v>
      </c>
      <c r="AB77" s="171">
        <v>3</v>
      </c>
      <c r="AC77" s="171">
        <v>237</v>
      </c>
      <c r="AD77" s="171">
        <v>103</v>
      </c>
      <c r="AE77" s="171">
        <v>4.12</v>
      </c>
      <c r="AF77" s="304">
        <v>7.8</v>
      </c>
      <c r="AG77" s="304">
        <v>1.6</v>
      </c>
      <c r="AH77" s="304">
        <v>3.1</v>
      </c>
      <c r="AI77" s="304">
        <v>10.8</v>
      </c>
      <c r="AJ77" s="303">
        <v>3.45</v>
      </c>
      <c r="AK77" s="302"/>
      <c r="AL77" s="331">
        <v>0.33700000000000002</v>
      </c>
      <c r="AM77" s="331">
        <v>0.47299999999999998</v>
      </c>
      <c r="AN77" s="331">
        <v>0.81</v>
      </c>
      <c r="AO77" s="290"/>
      <c r="AP77" s="331">
        <v>0.28000000000000003</v>
      </c>
      <c r="AQ77" s="331">
        <v>0.39700000000000002</v>
      </c>
      <c r="AR77" s="331">
        <v>0.67700000000000005</v>
      </c>
    </row>
    <row r="78" spans="1:44" ht="15.75" thickBot="1">
      <c r="A78" s="169" t="s">
        <v>2548</v>
      </c>
      <c r="B78" s="171" t="s">
        <v>10</v>
      </c>
      <c r="C78" s="171" t="s">
        <v>2549</v>
      </c>
      <c r="D78" s="171">
        <v>28</v>
      </c>
      <c r="E78" s="171" t="s">
        <v>65</v>
      </c>
      <c r="F78" s="171" t="s">
        <v>34</v>
      </c>
      <c r="G78" s="171">
        <v>2</v>
      </c>
      <c r="H78" s="171">
        <v>1</v>
      </c>
      <c r="I78" s="171">
        <v>0.66700000000000004</v>
      </c>
      <c r="J78" s="303">
        <v>4.08</v>
      </c>
      <c r="K78" s="171">
        <v>41</v>
      </c>
      <c r="L78" s="171">
        <v>0</v>
      </c>
      <c r="M78" s="171">
        <v>12</v>
      </c>
      <c r="N78" s="171">
        <v>0</v>
      </c>
      <c r="O78" s="171">
        <v>0</v>
      </c>
      <c r="P78" s="171">
        <v>2</v>
      </c>
      <c r="Q78" s="319">
        <v>57.1</v>
      </c>
      <c r="R78" s="305">
        <v>1.1160000000000001</v>
      </c>
      <c r="S78" s="171">
        <v>48</v>
      </c>
      <c r="T78" s="171">
        <v>29</v>
      </c>
      <c r="U78" s="171">
        <v>26</v>
      </c>
      <c r="V78" s="171">
        <v>4</v>
      </c>
      <c r="W78" s="171">
        <v>16</v>
      </c>
      <c r="X78" s="171">
        <v>2</v>
      </c>
      <c r="Y78" s="171">
        <v>43</v>
      </c>
      <c r="Z78" s="171">
        <v>3</v>
      </c>
      <c r="AA78" s="171">
        <v>0</v>
      </c>
      <c r="AB78" s="171">
        <v>2</v>
      </c>
      <c r="AC78" s="171">
        <v>238</v>
      </c>
      <c r="AD78" s="171">
        <v>103</v>
      </c>
      <c r="AE78" s="171">
        <v>3.56</v>
      </c>
      <c r="AF78" s="304">
        <v>7.5</v>
      </c>
      <c r="AG78" s="304">
        <v>0.6</v>
      </c>
      <c r="AH78" s="304">
        <v>2.5</v>
      </c>
      <c r="AI78" s="304">
        <v>6.8</v>
      </c>
      <c r="AJ78" s="303">
        <v>2.69</v>
      </c>
      <c r="AK78" s="302"/>
      <c r="AL78" s="331">
        <v>0.30299999999999999</v>
      </c>
      <c r="AM78" s="331">
        <v>0.35199999999999998</v>
      </c>
      <c r="AN78" s="331">
        <v>0.65500000000000003</v>
      </c>
      <c r="AO78" s="290"/>
      <c r="AP78" s="331">
        <v>0.26800000000000002</v>
      </c>
      <c r="AQ78" s="331">
        <v>0.34399999999999997</v>
      </c>
      <c r="AR78" s="331">
        <v>0.61199999999999999</v>
      </c>
    </row>
    <row r="79" spans="1:44" ht="15.75" thickBot="1">
      <c r="A79" s="169" t="s">
        <v>2550</v>
      </c>
      <c r="B79" s="171" t="s">
        <v>10</v>
      </c>
      <c r="C79" s="171" t="s">
        <v>2551</v>
      </c>
      <c r="D79" s="171">
        <v>31</v>
      </c>
      <c r="E79" s="171" t="s">
        <v>70</v>
      </c>
      <c r="F79" s="171" t="s">
        <v>43</v>
      </c>
      <c r="G79" s="171">
        <v>5</v>
      </c>
      <c r="H79" s="171">
        <v>0</v>
      </c>
      <c r="I79" s="171">
        <v>1</v>
      </c>
      <c r="J79" s="303">
        <v>2.84</v>
      </c>
      <c r="K79" s="171">
        <v>57</v>
      </c>
      <c r="L79" s="171">
        <v>0</v>
      </c>
      <c r="M79" s="171">
        <v>13</v>
      </c>
      <c r="N79" s="171">
        <v>0</v>
      </c>
      <c r="O79" s="171">
        <v>0</v>
      </c>
      <c r="P79" s="171">
        <v>2</v>
      </c>
      <c r="Q79" s="319">
        <v>57</v>
      </c>
      <c r="R79" s="305">
        <v>0.96499999999999997</v>
      </c>
      <c r="S79" s="171">
        <v>40</v>
      </c>
      <c r="T79" s="171">
        <v>19</v>
      </c>
      <c r="U79" s="171">
        <v>18</v>
      </c>
      <c r="V79" s="171">
        <v>10</v>
      </c>
      <c r="W79" s="171">
        <v>15</v>
      </c>
      <c r="X79" s="171">
        <v>1</v>
      </c>
      <c r="Y79" s="171">
        <v>60</v>
      </c>
      <c r="Z79" s="171">
        <v>1</v>
      </c>
      <c r="AA79" s="171">
        <v>1</v>
      </c>
      <c r="AB79" s="171">
        <v>1</v>
      </c>
      <c r="AC79" s="171">
        <v>223</v>
      </c>
      <c r="AD79" s="171">
        <v>148</v>
      </c>
      <c r="AE79" s="171">
        <v>4.18</v>
      </c>
      <c r="AF79" s="304">
        <v>6.3</v>
      </c>
      <c r="AG79" s="304">
        <v>1.6</v>
      </c>
      <c r="AH79" s="304">
        <v>2.4</v>
      </c>
      <c r="AI79" s="304">
        <v>9.5</v>
      </c>
      <c r="AJ79" s="303">
        <v>4</v>
      </c>
      <c r="AK79" s="302"/>
      <c r="AL79" s="331">
        <v>0.29199999999999998</v>
      </c>
      <c r="AM79" s="331">
        <v>0.48799999999999999</v>
      </c>
      <c r="AN79" s="331">
        <v>0.78</v>
      </c>
      <c r="AO79" s="290"/>
      <c r="AP79" s="331">
        <v>0.224</v>
      </c>
      <c r="AQ79" s="331">
        <v>0.30599999999999999</v>
      </c>
      <c r="AR79" s="331">
        <v>0.53</v>
      </c>
    </row>
    <row r="80" spans="1:44" ht="15.75" thickBot="1">
      <c r="A80" s="169" t="s">
        <v>2552</v>
      </c>
      <c r="B80" s="171" t="s">
        <v>10</v>
      </c>
      <c r="C80" s="171" t="s">
        <v>2553</v>
      </c>
      <c r="D80" s="171">
        <v>30</v>
      </c>
      <c r="E80" s="171" t="s">
        <v>53</v>
      </c>
      <c r="F80" s="171" t="s">
        <v>54</v>
      </c>
      <c r="G80" s="171">
        <v>4</v>
      </c>
      <c r="H80" s="171">
        <v>5</v>
      </c>
      <c r="I80" s="171">
        <v>0.44400000000000001</v>
      </c>
      <c r="J80" s="303">
        <v>3.97</v>
      </c>
      <c r="K80" s="171">
        <v>62</v>
      </c>
      <c r="L80" s="171">
        <v>0</v>
      </c>
      <c r="M80" s="171">
        <v>12</v>
      </c>
      <c r="N80" s="171">
        <v>0</v>
      </c>
      <c r="O80" s="171">
        <v>0</v>
      </c>
      <c r="P80" s="171">
        <v>1</v>
      </c>
      <c r="Q80" s="319">
        <v>56.2</v>
      </c>
      <c r="R80" s="305">
        <v>1.1120000000000001</v>
      </c>
      <c r="S80" s="171">
        <v>44</v>
      </c>
      <c r="T80" s="171">
        <v>28</v>
      </c>
      <c r="U80" s="171">
        <v>25</v>
      </c>
      <c r="V80" s="171">
        <v>12</v>
      </c>
      <c r="W80" s="171">
        <v>19</v>
      </c>
      <c r="X80" s="171">
        <v>2</v>
      </c>
      <c r="Y80" s="171">
        <v>88</v>
      </c>
      <c r="Z80" s="171">
        <v>2</v>
      </c>
      <c r="AA80" s="171">
        <v>1</v>
      </c>
      <c r="AB80" s="171">
        <v>0</v>
      </c>
      <c r="AC80" s="171">
        <v>231</v>
      </c>
      <c r="AD80" s="171">
        <v>105</v>
      </c>
      <c r="AE80" s="171">
        <v>3.92</v>
      </c>
      <c r="AF80" s="304">
        <v>7</v>
      </c>
      <c r="AG80" s="304">
        <v>1.9</v>
      </c>
      <c r="AH80" s="304">
        <v>3</v>
      </c>
      <c r="AI80" s="304">
        <v>14</v>
      </c>
      <c r="AJ80" s="303">
        <v>4.63</v>
      </c>
      <c r="AK80" s="302"/>
      <c r="AL80" s="331">
        <v>0.316</v>
      </c>
      <c r="AM80" s="331">
        <v>0.52300000000000002</v>
      </c>
      <c r="AN80" s="331">
        <v>0.83899999999999997</v>
      </c>
      <c r="AO80" s="290"/>
      <c r="AP80" s="331">
        <v>0.25600000000000001</v>
      </c>
      <c r="AQ80" s="331">
        <v>0.33900000000000002</v>
      </c>
      <c r="AR80" s="331">
        <v>0.59399999999999997</v>
      </c>
    </row>
    <row r="81" spans="1:44" ht="15.75" thickBot="1">
      <c r="A81" s="169" t="s">
        <v>2554</v>
      </c>
      <c r="B81" s="171" t="s">
        <v>35</v>
      </c>
      <c r="C81" s="171" t="s">
        <v>2555</v>
      </c>
      <c r="D81" s="171">
        <v>28</v>
      </c>
      <c r="E81" s="171" t="s">
        <v>42</v>
      </c>
      <c r="F81" s="171" t="s">
        <v>43</v>
      </c>
      <c r="G81" s="171">
        <v>1</v>
      </c>
      <c r="H81" s="171">
        <v>2</v>
      </c>
      <c r="I81" s="171">
        <v>0.33300000000000002</v>
      </c>
      <c r="J81" s="303">
        <v>5.1100000000000003</v>
      </c>
      <c r="K81" s="171">
        <v>54</v>
      </c>
      <c r="L81" s="171">
        <v>0</v>
      </c>
      <c r="M81" s="171">
        <v>7</v>
      </c>
      <c r="N81" s="171">
        <v>0</v>
      </c>
      <c r="O81" s="171">
        <v>0</v>
      </c>
      <c r="P81" s="171">
        <v>0</v>
      </c>
      <c r="Q81" s="319">
        <v>56.1</v>
      </c>
      <c r="R81" s="305">
        <v>1.704</v>
      </c>
      <c r="S81" s="171">
        <v>64</v>
      </c>
      <c r="T81" s="171">
        <v>34</v>
      </c>
      <c r="U81" s="171">
        <v>32</v>
      </c>
      <c r="V81" s="171">
        <v>10</v>
      </c>
      <c r="W81" s="171">
        <v>32</v>
      </c>
      <c r="X81" s="171">
        <v>7</v>
      </c>
      <c r="Y81" s="171">
        <v>68</v>
      </c>
      <c r="Z81" s="171">
        <v>3</v>
      </c>
      <c r="AA81" s="171">
        <v>0</v>
      </c>
      <c r="AB81" s="171">
        <v>2</v>
      </c>
      <c r="AC81" s="171">
        <v>267</v>
      </c>
      <c r="AD81" s="171">
        <v>83</v>
      </c>
      <c r="AE81" s="171">
        <v>4.92</v>
      </c>
      <c r="AF81" s="304">
        <v>10.199999999999999</v>
      </c>
      <c r="AG81" s="304">
        <v>1.6</v>
      </c>
      <c r="AH81" s="304">
        <v>5.0999999999999996</v>
      </c>
      <c r="AI81" s="304">
        <v>10.9</v>
      </c>
      <c r="AJ81" s="303">
        <v>2.13</v>
      </c>
      <c r="AK81" s="302"/>
      <c r="AL81" s="331">
        <v>0.36599999999999999</v>
      </c>
      <c r="AM81" s="331">
        <v>0.48199999999999998</v>
      </c>
      <c r="AN81" s="331">
        <v>0.84899999999999998</v>
      </c>
      <c r="AO81" s="290"/>
      <c r="AP81" s="331">
        <v>0.38100000000000001</v>
      </c>
      <c r="AQ81" s="331">
        <v>0.48699999999999999</v>
      </c>
      <c r="AR81" s="331">
        <v>0.86699999999999999</v>
      </c>
    </row>
    <row r="82" spans="1:44" ht="15.75" thickBot="1">
      <c r="A82" s="169" t="s">
        <v>2556</v>
      </c>
      <c r="B82" s="171" t="s">
        <v>10</v>
      </c>
      <c r="C82" s="171" t="s">
        <v>2557</v>
      </c>
      <c r="D82" s="171">
        <v>30</v>
      </c>
      <c r="E82" s="171" t="s">
        <v>53</v>
      </c>
      <c r="F82" s="171" t="s">
        <v>54</v>
      </c>
      <c r="G82" s="171">
        <v>3</v>
      </c>
      <c r="H82" s="171">
        <v>5</v>
      </c>
      <c r="I82" s="171">
        <v>0.375</v>
      </c>
      <c r="J82" s="303">
        <v>4.66</v>
      </c>
      <c r="K82" s="171">
        <v>64</v>
      </c>
      <c r="L82" s="171">
        <v>0</v>
      </c>
      <c r="M82" s="171">
        <v>15</v>
      </c>
      <c r="N82" s="171">
        <v>0</v>
      </c>
      <c r="O82" s="171">
        <v>0</v>
      </c>
      <c r="P82" s="171">
        <v>1</v>
      </c>
      <c r="Q82" s="319">
        <v>56</v>
      </c>
      <c r="R82" s="305">
        <v>1.571</v>
      </c>
      <c r="S82" s="171">
        <v>63</v>
      </c>
      <c r="T82" s="171">
        <v>31</v>
      </c>
      <c r="U82" s="171">
        <v>29</v>
      </c>
      <c r="V82" s="171">
        <v>6</v>
      </c>
      <c r="W82" s="171">
        <v>25</v>
      </c>
      <c r="X82" s="171">
        <v>2</v>
      </c>
      <c r="Y82" s="171">
        <v>62</v>
      </c>
      <c r="Z82" s="171">
        <v>0</v>
      </c>
      <c r="AA82" s="171">
        <v>1</v>
      </c>
      <c r="AB82" s="171">
        <v>3</v>
      </c>
      <c r="AC82" s="171">
        <v>251</v>
      </c>
      <c r="AD82" s="171">
        <v>95</v>
      </c>
      <c r="AE82" s="171">
        <v>3.68</v>
      </c>
      <c r="AF82" s="304">
        <v>10.1</v>
      </c>
      <c r="AG82" s="304">
        <v>1</v>
      </c>
      <c r="AH82" s="304">
        <v>4</v>
      </c>
      <c r="AI82" s="304">
        <v>10</v>
      </c>
      <c r="AJ82" s="303">
        <v>2.48</v>
      </c>
      <c r="AK82" s="302"/>
      <c r="AL82" s="331">
        <v>0.315</v>
      </c>
      <c r="AM82" s="331">
        <v>0.378</v>
      </c>
      <c r="AN82" s="331">
        <v>0.69299999999999995</v>
      </c>
      <c r="AO82" s="290"/>
      <c r="AP82" s="331">
        <v>0.43</v>
      </c>
      <c r="AQ82" s="331">
        <v>0.6</v>
      </c>
      <c r="AR82" s="331">
        <v>1.03</v>
      </c>
    </row>
    <row r="83" spans="1:44" ht="15.75" thickBot="1">
      <c r="A83" s="169" t="s">
        <v>2558</v>
      </c>
      <c r="B83" s="171" t="s">
        <v>10</v>
      </c>
      <c r="C83" s="171" t="s">
        <v>2559</v>
      </c>
      <c r="D83" s="171">
        <v>34</v>
      </c>
      <c r="E83" s="171" t="s">
        <v>53</v>
      </c>
      <c r="F83" s="171" t="s">
        <v>54</v>
      </c>
      <c r="G83" s="171">
        <v>3</v>
      </c>
      <c r="H83" s="171">
        <v>1</v>
      </c>
      <c r="I83" s="171">
        <v>0.75</v>
      </c>
      <c r="J83" s="303">
        <v>3.56</v>
      </c>
      <c r="K83" s="171">
        <v>55</v>
      </c>
      <c r="L83" s="171">
        <v>0</v>
      </c>
      <c r="M83" s="171">
        <v>12</v>
      </c>
      <c r="N83" s="171">
        <v>0</v>
      </c>
      <c r="O83" s="171">
        <v>0</v>
      </c>
      <c r="P83" s="171">
        <v>0</v>
      </c>
      <c r="Q83" s="319">
        <v>55.2</v>
      </c>
      <c r="R83" s="305">
        <v>1.0960000000000001</v>
      </c>
      <c r="S83" s="171">
        <v>42</v>
      </c>
      <c r="T83" s="171">
        <v>23</v>
      </c>
      <c r="U83" s="171">
        <v>22</v>
      </c>
      <c r="V83" s="171">
        <v>9</v>
      </c>
      <c r="W83" s="171">
        <v>19</v>
      </c>
      <c r="X83" s="171">
        <v>2</v>
      </c>
      <c r="Y83" s="171">
        <v>59</v>
      </c>
      <c r="Z83" s="171">
        <v>1</v>
      </c>
      <c r="AA83" s="171">
        <v>1</v>
      </c>
      <c r="AB83" s="171">
        <v>2</v>
      </c>
      <c r="AC83" s="171">
        <v>224</v>
      </c>
      <c r="AD83" s="171">
        <v>119</v>
      </c>
      <c r="AE83" s="171">
        <v>4.22</v>
      </c>
      <c r="AF83" s="304">
        <v>6.8</v>
      </c>
      <c r="AG83" s="304">
        <v>1.5</v>
      </c>
      <c r="AH83" s="304">
        <v>3.1</v>
      </c>
      <c r="AI83" s="304">
        <v>9.5</v>
      </c>
      <c r="AJ83" s="303">
        <v>3.11</v>
      </c>
      <c r="AK83" s="302"/>
      <c r="AL83" s="331">
        <v>0.33300000000000002</v>
      </c>
      <c r="AM83" s="331">
        <v>0.4</v>
      </c>
      <c r="AN83" s="331">
        <v>0.73299999999999998</v>
      </c>
      <c r="AO83" s="290"/>
      <c r="AP83" s="331">
        <v>0.255</v>
      </c>
      <c r="AQ83" s="331">
        <v>0.378</v>
      </c>
      <c r="AR83" s="331">
        <v>0.63300000000000001</v>
      </c>
    </row>
    <row r="84" spans="1:44" ht="15.75" thickBot="1">
      <c r="A84" s="169" t="s">
        <v>2560</v>
      </c>
      <c r="B84" s="171" t="s">
        <v>10</v>
      </c>
      <c r="C84" s="171" t="s">
        <v>2561</v>
      </c>
      <c r="D84" s="171">
        <v>36</v>
      </c>
      <c r="E84" s="171" t="s">
        <v>36</v>
      </c>
      <c r="F84" s="171" t="s">
        <v>34</v>
      </c>
      <c r="G84" s="171">
        <v>0</v>
      </c>
      <c r="H84" s="171">
        <v>4</v>
      </c>
      <c r="I84" s="171">
        <v>0</v>
      </c>
      <c r="J84" s="303">
        <v>6.79</v>
      </c>
      <c r="K84" s="171">
        <v>14</v>
      </c>
      <c r="L84" s="171">
        <v>9</v>
      </c>
      <c r="M84" s="171">
        <v>3</v>
      </c>
      <c r="N84" s="171">
        <v>0</v>
      </c>
      <c r="O84" s="171">
        <v>0</v>
      </c>
      <c r="P84" s="171">
        <v>0</v>
      </c>
      <c r="Q84" s="319">
        <v>55.2</v>
      </c>
      <c r="R84" s="305">
        <v>1.4730000000000001</v>
      </c>
      <c r="S84" s="171">
        <v>60</v>
      </c>
      <c r="T84" s="171">
        <v>45</v>
      </c>
      <c r="U84" s="171">
        <v>42</v>
      </c>
      <c r="V84" s="171">
        <v>16</v>
      </c>
      <c r="W84" s="171">
        <v>22</v>
      </c>
      <c r="X84" s="171">
        <v>1</v>
      </c>
      <c r="Y84" s="171">
        <v>31</v>
      </c>
      <c r="Z84" s="171">
        <v>1</v>
      </c>
      <c r="AA84" s="171">
        <v>0</v>
      </c>
      <c r="AB84" s="171">
        <v>3</v>
      </c>
      <c r="AC84" s="171">
        <v>250</v>
      </c>
      <c r="AD84" s="171">
        <v>63</v>
      </c>
      <c r="AE84" s="171">
        <v>7.02</v>
      </c>
      <c r="AF84" s="304">
        <v>9.6999999999999993</v>
      </c>
      <c r="AG84" s="304">
        <v>2.6</v>
      </c>
      <c r="AH84" s="304">
        <v>3.6</v>
      </c>
      <c r="AI84" s="304">
        <v>5</v>
      </c>
      <c r="AJ84" s="303">
        <v>1.41</v>
      </c>
      <c r="AK84" s="302"/>
      <c r="AL84" s="331">
        <v>0.36699999999999999</v>
      </c>
      <c r="AM84" s="331">
        <v>0.38700000000000001</v>
      </c>
      <c r="AN84" s="331">
        <v>0.754</v>
      </c>
      <c r="AO84" s="290"/>
      <c r="AP84" s="331">
        <v>0.30499999999999999</v>
      </c>
      <c r="AQ84" s="331">
        <v>0.67200000000000004</v>
      </c>
      <c r="AR84" s="331">
        <v>0.97699999999999998</v>
      </c>
    </row>
    <row r="85" spans="1:44" ht="15.75" thickBot="1">
      <c r="A85" s="169" t="s">
        <v>2562</v>
      </c>
      <c r="B85" s="171" t="s">
        <v>35</v>
      </c>
      <c r="C85" s="171" t="s">
        <v>2563</v>
      </c>
      <c r="D85" s="171">
        <v>29</v>
      </c>
      <c r="E85" s="171" t="s">
        <v>53</v>
      </c>
      <c r="F85" s="171" t="s">
        <v>54</v>
      </c>
      <c r="G85" s="171">
        <v>4</v>
      </c>
      <c r="H85" s="171">
        <v>4</v>
      </c>
      <c r="I85" s="171">
        <v>0.5</v>
      </c>
      <c r="J85" s="303">
        <v>6.34</v>
      </c>
      <c r="K85" s="171">
        <v>13</v>
      </c>
      <c r="L85" s="171">
        <v>13</v>
      </c>
      <c r="M85" s="171">
        <v>0</v>
      </c>
      <c r="N85" s="171">
        <v>0</v>
      </c>
      <c r="O85" s="171">
        <v>0</v>
      </c>
      <c r="P85" s="171">
        <v>0</v>
      </c>
      <c r="Q85" s="319">
        <v>55.1</v>
      </c>
      <c r="R85" s="305">
        <v>1.6990000000000001</v>
      </c>
      <c r="S85" s="171">
        <v>73</v>
      </c>
      <c r="T85" s="171">
        <v>41</v>
      </c>
      <c r="U85" s="171">
        <v>39</v>
      </c>
      <c r="V85" s="171">
        <v>5</v>
      </c>
      <c r="W85" s="171">
        <v>21</v>
      </c>
      <c r="X85" s="171">
        <v>0</v>
      </c>
      <c r="Y85" s="171">
        <v>38</v>
      </c>
      <c r="Z85" s="171">
        <v>0</v>
      </c>
      <c r="AA85" s="171">
        <v>0</v>
      </c>
      <c r="AB85" s="171">
        <v>2</v>
      </c>
      <c r="AC85" s="171">
        <v>251</v>
      </c>
      <c r="AD85" s="171">
        <v>72</v>
      </c>
      <c r="AE85" s="171">
        <v>4.0999999999999996</v>
      </c>
      <c r="AF85" s="304">
        <v>11.9</v>
      </c>
      <c r="AG85" s="304">
        <v>0.8</v>
      </c>
      <c r="AH85" s="304">
        <v>3.4</v>
      </c>
      <c r="AI85" s="304">
        <v>6.2</v>
      </c>
      <c r="AJ85" s="303">
        <v>1.81</v>
      </c>
      <c r="AK85" s="302"/>
      <c r="AL85" s="331">
        <v>0.48799999999999999</v>
      </c>
      <c r="AM85" s="331">
        <v>0.59</v>
      </c>
      <c r="AN85" s="331">
        <v>1.0780000000000001</v>
      </c>
      <c r="AO85" s="290"/>
      <c r="AP85" s="331">
        <v>0.35099999999999998</v>
      </c>
      <c r="AQ85" s="331">
        <v>0.47899999999999998</v>
      </c>
      <c r="AR85" s="331">
        <v>0.83</v>
      </c>
    </row>
    <row r="86" spans="1:44" ht="15.75" thickBot="1">
      <c r="A86" s="169" t="s">
        <v>2564</v>
      </c>
      <c r="B86" s="171" t="s">
        <v>10</v>
      </c>
      <c r="C86" s="171" t="s">
        <v>2565</v>
      </c>
      <c r="D86" s="171">
        <v>29</v>
      </c>
      <c r="E86" s="171" t="s">
        <v>53</v>
      </c>
      <c r="F86" s="171" t="s">
        <v>34</v>
      </c>
      <c r="G86" s="171">
        <v>2</v>
      </c>
      <c r="H86" s="171">
        <v>3</v>
      </c>
      <c r="I86" s="171">
        <v>0.4</v>
      </c>
      <c r="J86" s="303">
        <v>6.34</v>
      </c>
      <c r="K86" s="171">
        <v>27</v>
      </c>
      <c r="L86" s="171">
        <v>2</v>
      </c>
      <c r="M86" s="171">
        <v>12</v>
      </c>
      <c r="N86" s="171">
        <v>0</v>
      </c>
      <c r="O86" s="171">
        <v>0</v>
      </c>
      <c r="P86" s="171">
        <v>0</v>
      </c>
      <c r="Q86" s="319">
        <v>55.1</v>
      </c>
      <c r="R86" s="305">
        <v>1.843</v>
      </c>
      <c r="S86" s="171">
        <v>77</v>
      </c>
      <c r="T86" s="171">
        <v>41</v>
      </c>
      <c r="U86" s="171">
        <v>39</v>
      </c>
      <c r="V86" s="171">
        <v>11</v>
      </c>
      <c r="W86" s="171">
        <v>25</v>
      </c>
      <c r="X86" s="171">
        <v>4</v>
      </c>
      <c r="Y86" s="171">
        <v>52</v>
      </c>
      <c r="Z86" s="171">
        <v>1</v>
      </c>
      <c r="AA86" s="171">
        <v>0</v>
      </c>
      <c r="AB86" s="171">
        <v>1</v>
      </c>
      <c r="AC86" s="171">
        <v>264</v>
      </c>
      <c r="AD86" s="171">
        <v>69</v>
      </c>
      <c r="AE86" s="171">
        <v>5.27</v>
      </c>
      <c r="AF86" s="304">
        <v>12.5</v>
      </c>
      <c r="AG86" s="304">
        <v>1.8</v>
      </c>
      <c r="AH86" s="304">
        <v>4.0999999999999996</v>
      </c>
      <c r="AI86" s="304">
        <v>8.5</v>
      </c>
      <c r="AJ86" s="303">
        <v>2.08</v>
      </c>
      <c r="AK86" s="302"/>
      <c r="AL86" s="331">
        <v>0.47399999999999998</v>
      </c>
      <c r="AM86" s="331">
        <v>0.629</v>
      </c>
      <c r="AN86" s="331">
        <v>1.103</v>
      </c>
      <c r="AO86" s="290"/>
      <c r="AP86" s="331">
        <v>0.32900000000000001</v>
      </c>
      <c r="AQ86" s="331">
        <v>0.435</v>
      </c>
      <c r="AR86" s="331">
        <v>0.76400000000000001</v>
      </c>
    </row>
    <row r="87" spans="1:44" ht="15.75" thickBot="1">
      <c r="A87" s="169" t="s">
        <v>2566</v>
      </c>
      <c r="B87" s="171" t="s">
        <v>10</v>
      </c>
      <c r="C87" s="171" t="s">
        <v>2567</v>
      </c>
      <c r="D87" s="171">
        <v>25</v>
      </c>
      <c r="E87" s="171" t="s">
        <v>84</v>
      </c>
      <c r="F87" s="171" t="s">
        <v>34</v>
      </c>
      <c r="G87" s="171">
        <v>1</v>
      </c>
      <c r="H87" s="171">
        <v>2</v>
      </c>
      <c r="I87" s="171">
        <v>0.33300000000000002</v>
      </c>
      <c r="J87" s="303">
        <v>2.8</v>
      </c>
      <c r="K87" s="171">
        <v>56</v>
      </c>
      <c r="L87" s="171">
        <v>0</v>
      </c>
      <c r="M87" s="171">
        <v>14</v>
      </c>
      <c r="N87" s="171">
        <v>0</v>
      </c>
      <c r="O87" s="171">
        <v>0</v>
      </c>
      <c r="P87" s="171">
        <v>0</v>
      </c>
      <c r="Q87" s="319">
        <v>54.2</v>
      </c>
      <c r="R87" s="305">
        <v>1.079</v>
      </c>
      <c r="S87" s="171">
        <v>39</v>
      </c>
      <c r="T87" s="171">
        <v>20</v>
      </c>
      <c r="U87" s="171">
        <v>17</v>
      </c>
      <c r="V87" s="171">
        <v>7</v>
      </c>
      <c r="W87" s="171">
        <v>20</v>
      </c>
      <c r="X87" s="171">
        <v>2</v>
      </c>
      <c r="Y87" s="171">
        <v>72</v>
      </c>
      <c r="Z87" s="171">
        <v>3</v>
      </c>
      <c r="AA87" s="171">
        <v>0</v>
      </c>
      <c r="AB87" s="171">
        <v>4</v>
      </c>
      <c r="AC87" s="171">
        <v>221</v>
      </c>
      <c r="AD87" s="171">
        <v>164</v>
      </c>
      <c r="AE87" s="171">
        <v>3.45</v>
      </c>
      <c r="AF87" s="304">
        <v>6.4</v>
      </c>
      <c r="AG87" s="304">
        <v>1.2</v>
      </c>
      <c r="AH87" s="304">
        <v>3.3</v>
      </c>
      <c r="AI87" s="304">
        <v>11.9</v>
      </c>
      <c r="AJ87" s="303">
        <v>3.6</v>
      </c>
      <c r="AK87" s="302"/>
      <c r="AL87" s="331">
        <v>0.246</v>
      </c>
      <c r="AM87" s="331">
        <v>0.34399999999999997</v>
      </c>
      <c r="AN87" s="331">
        <v>0.59</v>
      </c>
      <c r="AO87" s="290"/>
      <c r="AP87" s="331">
        <v>0.29799999999999999</v>
      </c>
      <c r="AQ87" s="331">
        <v>0.35299999999999998</v>
      </c>
      <c r="AR87" s="331">
        <v>0.65100000000000002</v>
      </c>
    </row>
    <row r="88" spans="1:44" ht="15.75" thickBot="1">
      <c r="A88" s="169" t="s">
        <v>2568</v>
      </c>
      <c r="B88" s="171" t="s">
        <v>10</v>
      </c>
      <c r="C88" s="171" t="s">
        <v>2569</v>
      </c>
      <c r="D88" s="171">
        <v>29</v>
      </c>
      <c r="E88" s="171" t="s">
        <v>59</v>
      </c>
      <c r="F88" s="171" t="s">
        <v>34</v>
      </c>
      <c r="G88" s="171">
        <v>2</v>
      </c>
      <c r="H88" s="171">
        <v>1</v>
      </c>
      <c r="I88" s="171">
        <v>0.66700000000000004</v>
      </c>
      <c r="J88" s="303">
        <v>3.13</v>
      </c>
      <c r="K88" s="171">
        <v>52</v>
      </c>
      <c r="L88" s="171">
        <v>0</v>
      </c>
      <c r="M88" s="171">
        <v>18</v>
      </c>
      <c r="N88" s="171">
        <v>0</v>
      </c>
      <c r="O88" s="171">
        <v>0</v>
      </c>
      <c r="P88" s="171">
        <v>0</v>
      </c>
      <c r="Q88" s="319">
        <v>54.2</v>
      </c>
      <c r="R88" s="305">
        <v>1.1890000000000001</v>
      </c>
      <c r="S88" s="171">
        <v>45</v>
      </c>
      <c r="T88" s="171">
        <v>20</v>
      </c>
      <c r="U88" s="171">
        <v>19</v>
      </c>
      <c r="V88" s="171">
        <v>4</v>
      </c>
      <c r="W88" s="171">
        <v>20</v>
      </c>
      <c r="X88" s="171">
        <v>4</v>
      </c>
      <c r="Y88" s="171">
        <v>49</v>
      </c>
      <c r="Z88" s="171">
        <v>3</v>
      </c>
      <c r="AA88" s="171">
        <v>0</v>
      </c>
      <c r="AB88" s="171">
        <v>1</v>
      </c>
      <c r="AC88" s="171">
        <v>227</v>
      </c>
      <c r="AD88" s="171">
        <v>138</v>
      </c>
      <c r="AE88" s="171">
        <v>3.58</v>
      </c>
      <c r="AF88" s="304">
        <v>7.4</v>
      </c>
      <c r="AG88" s="304">
        <v>0.7</v>
      </c>
      <c r="AH88" s="304">
        <v>3.3</v>
      </c>
      <c r="AI88" s="304">
        <v>8.1</v>
      </c>
      <c r="AJ88" s="303">
        <v>2.4500000000000002</v>
      </c>
      <c r="AK88" s="302"/>
      <c r="AL88" s="331">
        <v>0.307</v>
      </c>
      <c r="AM88" s="331">
        <v>0.33300000000000002</v>
      </c>
      <c r="AN88" s="331">
        <v>0.64</v>
      </c>
      <c r="AO88" s="290"/>
      <c r="AP88" s="331">
        <v>0.29499999999999998</v>
      </c>
      <c r="AQ88" s="331">
        <v>0.35499999999999998</v>
      </c>
      <c r="AR88" s="331">
        <v>0.65</v>
      </c>
    </row>
    <row r="89" spans="1:44" ht="15.75" thickBot="1">
      <c r="A89" s="169" t="s">
        <v>2570</v>
      </c>
      <c r="B89" s="171" t="s">
        <v>10</v>
      </c>
      <c r="C89" s="171" t="s">
        <v>2571</v>
      </c>
      <c r="D89" s="171">
        <v>21</v>
      </c>
      <c r="E89" s="171" t="s">
        <v>119</v>
      </c>
      <c r="F89" s="171" t="s">
        <v>34</v>
      </c>
      <c r="G89" s="171">
        <v>5</v>
      </c>
      <c r="H89" s="171">
        <v>2</v>
      </c>
      <c r="I89" s="171">
        <v>0.71399999999999997</v>
      </c>
      <c r="J89" s="303">
        <v>5.8</v>
      </c>
      <c r="K89" s="171">
        <v>32</v>
      </c>
      <c r="L89" s="171">
        <v>4</v>
      </c>
      <c r="M89" s="171">
        <v>7</v>
      </c>
      <c r="N89" s="171">
        <v>0</v>
      </c>
      <c r="O89" s="171">
        <v>0</v>
      </c>
      <c r="P89" s="171">
        <v>0</v>
      </c>
      <c r="Q89" s="319">
        <v>54.1</v>
      </c>
      <c r="R89" s="305">
        <v>1.5089999999999999</v>
      </c>
      <c r="S89" s="171">
        <v>51</v>
      </c>
      <c r="T89" s="171">
        <v>40</v>
      </c>
      <c r="U89" s="171">
        <v>35</v>
      </c>
      <c r="V89" s="171">
        <v>7</v>
      </c>
      <c r="W89" s="171">
        <v>31</v>
      </c>
      <c r="X89" s="171">
        <v>3</v>
      </c>
      <c r="Y89" s="171">
        <v>69</v>
      </c>
      <c r="Z89" s="171">
        <v>8</v>
      </c>
      <c r="AA89" s="171">
        <v>0</v>
      </c>
      <c r="AB89" s="171">
        <v>8</v>
      </c>
      <c r="AC89" s="171">
        <v>249</v>
      </c>
      <c r="AD89" s="171">
        <v>68</v>
      </c>
      <c r="AE89" s="171">
        <v>4.45</v>
      </c>
      <c r="AF89" s="304">
        <v>8.4</v>
      </c>
      <c r="AG89" s="304">
        <v>1.2</v>
      </c>
      <c r="AH89" s="304">
        <v>5.0999999999999996</v>
      </c>
      <c r="AI89" s="304">
        <v>11.4</v>
      </c>
      <c r="AJ89" s="303">
        <v>2.23</v>
      </c>
      <c r="AK89" s="302"/>
      <c r="AL89" s="331">
        <v>0.372</v>
      </c>
      <c r="AM89" s="331">
        <v>0.38900000000000001</v>
      </c>
      <c r="AN89" s="331">
        <v>0.76100000000000001</v>
      </c>
      <c r="AO89" s="290"/>
      <c r="AP89" s="331">
        <v>0.35299999999999998</v>
      </c>
      <c r="AQ89" s="331">
        <v>0.41599999999999998</v>
      </c>
      <c r="AR89" s="331">
        <v>0.76900000000000002</v>
      </c>
    </row>
    <row r="90" spans="1:44" ht="15.75" thickBot="1">
      <c r="A90" s="169" t="s">
        <v>2572</v>
      </c>
      <c r="B90" s="171" t="s">
        <v>10</v>
      </c>
      <c r="C90" s="171" t="s">
        <v>2573</v>
      </c>
      <c r="D90" s="171">
        <v>29</v>
      </c>
      <c r="E90" s="171" t="s">
        <v>57</v>
      </c>
      <c r="F90" s="171" t="s">
        <v>34</v>
      </c>
      <c r="G90" s="171">
        <v>4</v>
      </c>
      <c r="H90" s="171">
        <v>5</v>
      </c>
      <c r="I90" s="171">
        <v>0.44400000000000001</v>
      </c>
      <c r="J90" s="303">
        <v>5</v>
      </c>
      <c r="K90" s="171">
        <v>13</v>
      </c>
      <c r="L90" s="171">
        <v>8</v>
      </c>
      <c r="M90" s="171">
        <v>2</v>
      </c>
      <c r="N90" s="171">
        <v>0</v>
      </c>
      <c r="O90" s="171">
        <v>0</v>
      </c>
      <c r="P90" s="171">
        <v>0</v>
      </c>
      <c r="Q90" s="319">
        <v>54</v>
      </c>
      <c r="R90" s="305">
        <v>1.407</v>
      </c>
      <c r="S90" s="171">
        <v>61</v>
      </c>
      <c r="T90" s="171">
        <v>31</v>
      </c>
      <c r="U90" s="171">
        <v>30</v>
      </c>
      <c r="V90" s="171">
        <v>12</v>
      </c>
      <c r="W90" s="171">
        <v>15</v>
      </c>
      <c r="X90" s="171">
        <v>1</v>
      </c>
      <c r="Y90" s="171">
        <v>33</v>
      </c>
      <c r="Z90" s="171">
        <v>3</v>
      </c>
      <c r="AA90" s="171">
        <v>0</v>
      </c>
      <c r="AB90" s="171">
        <v>0</v>
      </c>
      <c r="AC90" s="171">
        <v>230</v>
      </c>
      <c r="AD90" s="171">
        <v>85</v>
      </c>
      <c r="AE90" s="171">
        <v>5.82</v>
      </c>
      <c r="AF90" s="304">
        <v>10.199999999999999</v>
      </c>
      <c r="AG90" s="304">
        <v>2</v>
      </c>
      <c r="AH90" s="304">
        <v>2.5</v>
      </c>
      <c r="AI90" s="304">
        <v>5.5</v>
      </c>
      <c r="AJ90" s="303">
        <v>2.2000000000000002</v>
      </c>
      <c r="AK90" s="302"/>
      <c r="AL90" s="331">
        <v>0.34</v>
      </c>
      <c r="AM90" s="331">
        <v>0.46200000000000002</v>
      </c>
      <c r="AN90" s="331">
        <v>0.80200000000000005</v>
      </c>
      <c r="AO90" s="290"/>
      <c r="AP90" s="331">
        <v>0.35699999999999998</v>
      </c>
      <c r="AQ90" s="331">
        <v>0.53500000000000003</v>
      </c>
      <c r="AR90" s="331">
        <v>0.89200000000000002</v>
      </c>
    </row>
    <row r="91" spans="1:44" ht="15.75" thickBot="1">
      <c r="A91" s="169" t="s">
        <v>2574</v>
      </c>
      <c r="B91" s="171" t="s">
        <v>35</v>
      </c>
      <c r="C91" s="171" t="s">
        <v>2575</v>
      </c>
      <c r="D91" s="171">
        <v>28</v>
      </c>
      <c r="E91" s="171" t="s">
        <v>49</v>
      </c>
      <c r="F91" s="171" t="s">
        <v>43</v>
      </c>
      <c r="G91" s="171">
        <v>4</v>
      </c>
      <c r="H91" s="171">
        <v>5</v>
      </c>
      <c r="I91" s="171">
        <v>0.44400000000000001</v>
      </c>
      <c r="J91" s="303">
        <v>5.33</v>
      </c>
      <c r="K91" s="171">
        <v>43</v>
      </c>
      <c r="L91" s="171">
        <v>1</v>
      </c>
      <c r="M91" s="171">
        <v>22</v>
      </c>
      <c r="N91" s="171">
        <v>0</v>
      </c>
      <c r="O91" s="171">
        <v>0</v>
      </c>
      <c r="P91" s="171">
        <v>0</v>
      </c>
      <c r="Q91" s="319">
        <v>54</v>
      </c>
      <c r="R91" s="305">
        <v>1.5189999999999999</v>
      </c>
      <c r="S91" s="171">
        <v>65</v>
      </c>
      <c r="T91" s="171">
        <v>42</v>
      </c>
      <c r="U91" s="171">
        <v>32</v>
      </c>
      <c r="V91" s="171">
        <v>4</v>
      </c>
      <c r="W91" s="171">
        <v>17</v>
      </c>
      <c r="X91" s="171">
        <v>6</v>
      </c>
      <c r="Y91" s="171">
        <v>29</v>
      </c>
      <c r="Z91" s="171">
        <v>2</v>
      </c>
      <c r="AA91" s="171">
        <v>0</v>
      </c>
      <c r="AB91" s="171">
        <v>2</v>
      </c>
      <c r="AC91" s="171">
        <v>241</v>
      </c>
      <c r="AD91" s="171">
        <v>90</v>
      </c>
      <c r="AE91" s="171">
        <v>4.0999999999999996</v>
      </c>
      <c r="AF91" s="304">
        <v>10.8</v>
      </c>
      <c r="AG91" s="304">
        <v>0.7</v>
      </c>
      <c r="AH91" s="304">
        <v>2.8</v>
      </c>
      <c r="AI91" s="304">
        <v>4.8</v>
      </c>
      <c r="AJ91" s="303">
        <v>1.71</v>
      </c>
      <c r="AK91" s="302"/>
      <c r="AL91" s="331">
        <v>0.25600000000000001</v>
      </c>
      <c r="AM91" s="331">
        <v>0.29199999999999998</v>
      </c>
      <c r="AN91" s="331">
        <v>0.54800000000000004</v>
      </c>
      <c r="AO91" s="290"/>
      <c r="AP91" s="331">
        <v>0.39800000000000002</v>
      </c>
      <c r="AQ91" s="331">
        <v>0.46200000000000002</v>
      </c>
      <c r="AR91" s="331">
        <v>0.86</v>
      </c>
    </row>
    <row r="92" spans="1:44" ht="15.75" thickBot="1">
      <c r="A92" s="169" t="s">
        <v>2576</v>
      </c>
      <c r="B92" s="171" t="s">
        <v>35</v>
      </c>
      <c r="C92" s="171" t="s">
        <v>2577</v>
      </c>
      <c r="D92" s="171">
        <v>26</v>
      </c>
      <c r="E92" s="171" t="s">
        <v>57</v>
      </c>
      <c r="F92" s="171" t="s">
        <v>34</v>
      </c>
      <c r="G92" s="171">
        <v>4</v>
      </c>
      <c r="H92" s="171">
        <v>5</v>
      </c>
      <c r="I92" s="171">
        <v>0.44400000000000001</v>
      </c>
      <c r="J92" s="303">
        <v>3.86</v>
      </c>
      <c r="K92" s="171">
        <v>59</v>
      </c>
      <c r="L92" s="171">
        <v>0</v>
      </c>
      <c r="M92" s="171">
        <v>7</v>
      </c>
      <c r="N92" s="171">
        <v>0</v>
      </c>
      <c r="O92" s="171">
        <v>0</v>
      </c>
      <c r="P92" s="171">
        <v>0</v>
      </c>
      <c r="Q92" s="319">
        <v>53.2</v>
      </c>
      <c r="R92" s="305">
        <v>1.3979999999999999</v>
      </c>
      <c r="S92" s="171">
        <v>51</v>
      </c>
      <c r="T92" s="171">
        <v>30</v>
      </c>
      <c r="U92" s="171">
        <v>23</v>
      </c>
      <c r="V92" s="171">
        <v>7</v>
      </c>
      <c r="W92" s="171">
        <v>24</v>
      </c>
      <c r="X92" s="171">
        <v>0</v>
      </c>
      <c r="Y92" s="171">
        <v>65</v>
      </c>
      <c r="Z92" s="171">
        <v>5</v>
      </c>
      <c r="AA92" s="171">
        <v>1</v>
      </c>
      <c r="AB92" s="171">
        <v>4</v>
      </c>
      <c r="AC92" s="171">
        <v>240</v>
      </c>
      <c r="AD92" s="171">
        <v>111</v>
      </c>
      <c r="AE92" s="171">
        <v>4.05</v>
      </c>
      <c r="AF92" s="304">
        <v>8.6</v>
      </c>
      <c r="AG92" s="304">
        <v>1.2</v>
      </c>
      <c r="AH92" s="304">
        <v>4</v>
      </c>
      <c r="AI92" s="304">
        <v>10.9</v>
      </c>
      <c r="AJ92" s="303">
        <v>2.71</v>
      </c>
      <c r="AK92" s="302"/>
      <c r="AL92" s="331">
        <v>0.29199999999999998</v>
      </c>
      <c r="AM92" s="331">
        <v>0.26900000000000002</v>
      </c>
      <c r="AN92" s="331">
        <v>0.56100000000000005</v>
      </c>
      <c r="AO92" s="290"/>
      <c r="AP92" s="331">
        <v>0.36</v>
      </c>
      <c r="AQ92" s="331">
        <v>0.46100000000000002</v>
      </c>
      <c r="AR92" s="331">
        <v>0.82099999999999995</v>
      </c>
    </row>
    <row r="93" spans="1:44" ht="15.75" thickBot="1">
      <c r="A93" s="169" t="s">
        <v>2578</v>
      </c>
      <c r="B93" s="171" t="s">
        <v>35</v>
      </c>
      <c r="C93" s="171" t="s">
        <v>2579</v>
      </c>
      <c r="D93" s="171">
        <v>24</v>
      </c>
      <c r="E93" s="171" t="s">
        <v>129</v>
      </c>
      <c r="F93" s="171" t="s">
        <v>43</v>
      </c>
      <c r="G93" s="171">
        <v>1</v>
      </c>
      <c r="H93" s="171">
        <v>2</v>
      </c>
      <c r="I93" s="171">
        <v>0.33300000000000002</v>
      </c>
      <c r="J93" s="303">
        <v>4.7300000000000004</v>
      </c>
      <c r="K93" s="171">
        <v>68</v>
      </c>
      <c r="L93" s="171">
        <v>0</v>
      </c>
      <c r="M93" s="171">
        <v>14</v>
      </c>
      <c r="N93" s="171">
        <v>0</v>
      </c>
      <c r="O93" s="171">
        <v>0</v>
      </c>
      <c r="P93" s="171">
        <v>0</v>
      </c>
      <c r="Q93" s="319">
        <v>53.1</v>
      </c>
      <c r="R93" s="305">
        <v>1.2</v>
      </c>
      <c r="S93" s="171">
        <v>47</v>
      </c>
      <c r="T93" s="171">
        <v>29</v>
      </c>
      <c r="U93" s="171">
        <v>28</v>
      </c>
      <c r="V93" s="171">
        <v>6</v>
      </c>
      <c r="W93" s="171">
        <v>17</v>
      </c>
      <c r="X93" s="171">
        <v>0</v>
      </c>
      <c r="Y93" s="171">
        <v>42</v>
      </c>
      <c r="Z93" s="171">
        <v>4</v>
      </c>
      <c r="AA93" s="171">
        <v>0</v>
      </c>
      <c r="AB93" s="171">
        <v>5</v>
      </c>
      <c r="AC93" s="171">
        <v>225</v>
      </c>
      <c r="AD93" s="171">
        <v>87</v>
      </c>
      <c r="AE93" s="171">
        <v>4.2300000000000004</v>
      </c>
      <c r="AF93" s="304">
        <v>7.9</v>
      </c>
      <c r="AG93" s="304">
        <v>1</v>
      </c>
      <c r="AH93" s="304">
        <v>2.9</v>
      </c>
      <c r="AI93" s="304">
        <v>7.1</v>
      </c>
      <c r="AJ93" s="303">
        <v>2.4700000000000002</v>
      </c>
      <c r="AK93" s="302"/>
      <c r="AL93" s="331">
        <v>0.25900000000000001</v>
      </c>
      <c r="AM93" s="331">
        <v>0.34300000000000003</v>
      </c>
      <c r="AN93" s="331">
        <v>0.60299999999999998</v>
      </c>
      <c r="AO93" s="290"/>
      <c r="AP93" s="331">
        <v>0.34300000000000003</v>
      </c>
      <c r="AQ93" s="331">
        <v>0.438</v>
      </c>
      <c r="AR93" s="331">
        <v>0.78100000000000003</v>
      </c>
    </row>
    <row r="94" spans="1:44" ht="15.75" thickBot="1">
      <c r="A94" s="169" t="s">
        <v>2580</v>
      </c>
      <c r="B94" s="171" t="s">
        <v>10</v>
      </c>
      <c r="C94" s="171" t="s">
        <v>2581</v>
      </c>
      <c r="D94" s="171">
        <v>27</v>
      </c>
      <c r="E94" s="171" t="s">
        <v>51</v>
      </c>
      <c r="F94" s="171" t="s">
        <v>43</v>
      </c>
      <c r="G94" s="171">
        <v>0</v>
      </c>
      <c r="H94" s="171">
        <v>0</v>
      </c>
      <c r="I94" s="171"/>
      <c r="J94" s="303">
        <v>2.44</v>
      </c>
      <c r="K94" s="171">
        <v>50</v>
      </c>
      <c r="L94" s="171">
        <v>0</v>
      </c>
      <c r="M94" s="171">
        <v>13</v>
      </c>
      <c r="N94" s="171">
        <v>0</v>
      </c>
      <c r="O94" s="171">
        <v>0</v>
      </c>
      <c r="P94" s="171">
        <v>0</v>
      </c>
      <c r="Q94" s="319">
        <v>51.2</v>
      </c>
      <c r="R94" s="305">
        <v>0.92900000000000005</v>
      </c>
      <c r="S94" s="171">
        <v>37</v>
      </c>
      <c r="T94" s="171">
        <v>15</v>
      </c>
      <c r="U94" s="171">
        <v>14</v>
      </c>
      <c r="V94" s="171">
        <v>8</v>
      </c>
      <c r="W94" s="171">
        <v>11</v>
      </c>
      <c r="X94" s="171">
        <v>3</v>
      </c>
      <c r="Y94" s="171">
        <v>51</v>
      </c>
      <c r="Z94" s="171">
        <v>5</v>
      </c>
      <c r="AA94" s="171">
        <v>0</v>
      </c>
      <c r="AB94" s="171">
        <v>2</v>
      </c>
      <c r="AC94" s="171">
        <v>209</v>
      </c>
      <c r="AD94" s="171">
        <v>176</v>
      </c>
      <c r="AE94" s="171">
        <v>4.13</v>
      </c>
      <c r="AF94" s="304">
        <v>6.4</v>
      </c>
      <c r="AG94" s="304">
        <v>1.4</v>
      </c>
      <c r="AH94" s="304">
        <v>1.9</v>
      </c>
      <c r="AI94" s="304">
        <v>8.9</v>
      </c>
      <c r="AJ94" s="303">
        <v>4.6399999999999997</v>
      </c>
      <c r="AK94" s="302"/>
      <c r="AL94" s="331">
        <v>0.28199999999999997</v>
      </c>
      <c r="AM94" s="331">
        <v>0.45500000000000002</v>
      </c>
      <c r="AN94" s="331">
        <v>0.73699999999999999</v>
      </c>
      <c r="AO94" s="290"/>
      <c r="AP94" s="331">
        <v>0.23599999999999999</v>
      </c>
      <c r="AQ94" s="331">
        <v>0.33900000000000002</v>
      </c>
      <c r="AR94" s="331">
        <v>0.57499999999999996</v>
      </c>
    </row>
    <row r="95" spans="1:44" ht="15.75" thickBot="1">
      <c r="A95" s="169" t="s">
        <v>2582</v>
      </c>
      <c r="B95" s="171" t="s">
        <v>35</v>
      </c>
      <c r="C95" s="171" t="s">
        <v>2583</v>
      </c>
      <c r="D95" s="171">
        <v>27</v>
      </c>
      <c r="E95" s="171" t="s">
        <v>49</v>
      </c>
      <c r="F95" s="171" t="s">
        <v>43</v>
      </c>
      <c r="G95" s="171">
        <v>1</v>
      </c>
      <c r="H95" s="171">
        <v>0</v>
      </c>
      <c r="I95" s="171">
        <v>1</v>
      </c>
      <c r="J95" s="303">
        <v>3.51</v>
      </c>
      <c r="K95" s="171">
        <v>71</v>
      </c>
      <c r="L95" s="171">
        <v>0</v>
      </c>
      <c r="M95" s="171">
        <v>12</v>
      </c>
      <c r="N95" s="171">
        <v>0</v>
      </c>
      <c r="O95" s="171">
        <v>0</v>
      </c>
      <c r="P95" s="171">
        <v>0</v>
      </c>
      <c r="Q95" s="319">
        <v>51.1</v>
      </c>
      <c r="R95" s="305">
        <v>1.3440000000000001</v>
      </c>
      <c r="S95" s="171">
        <v>48</v>
      </c>
      <c r="T95" s="171">
        <v>21</v>
      </c>
      <c r="U95" s="171">
        <v>20</v>
      </c>
      <c r="V95" s="171">
        <v>5</v>
      </c>
      <c r="W95" s="171">
        <v>21</v>
      </c>
      <c r="X95" s="171">
        <v>3</v>
      </c>
      <c r="Y95" s="171">
        <v>61</v>
      </c>
      <c r="Z95" s="171">
        <v>2</v>
      </c>
      <c r="AA95" s="171">
        <v>1</v>
      </c>
      <c r="AB95" s="171">
        <v>1</v>
      </c>
      <c r="AC95" s="171">
        <v>221</v>
      </c>
      <c r="AD95" s="171">
        <v>137</v>
      </c>
      <c r="AE95" s="171">
        <v>3.39</v>
      </c>
      <c r="AF95" s="304">
        <v>8.4</v>
      </c>
      <c r="AG95" s="304">
        <v>0.9</v>
      </c>
      <c r="AH95" s="304">
        <v>3.7</v>
      </c>
      <c r="AI95" s="304">
        <v>10.7</v>
      </c>
      <c r="AJ95" s="303">
        <v>2.9</v>
      </c>
      <c r="AK95" s="302"/>
      <c r="AL95" s="331">
        <v>0.28100000000000003</v>
      </c>
      <c r="AM95" s="331">
        <v>0.28399999999999997</v>
      </c>
      <c r="AN95" s="331">
        <v>0.56499999999999995</v>
      </c>
      <c r="AO95" s="290"/>
      <c r="AP95" s="331">
        <v>0.35399999999999998</v>
      </c>
      <c r="AQ95" s="331">
        <v>0.439</v>
      </c>
      <c r="AR95" s="331">
        <v>0.79200000000000004</v>
      </c>
    </row>
    <row r="96" spans="1:44" ht="15.75" thickBot="1">
      <c r="A96" s="169" t="s">
        <v>2584</v>
      </c>
      <c r="B96" s="171" t="s">
        <v>10</v>
      </c>
      <c r="C96" s="171" t="s">
        <v>2585</v>
      </c>
      <c r="D96" s="171">
        <v>25</v>
      </c>
      <c r="E96" s="171" t="s">
        <v>58</v>
      </c>
      <c r="F96" s="171" t="s">
        <v>43</v>
      </c>
      <c r="G96" s="171">
        <v>2</v>
      </c>
      <c r="H96" s="171">
        <v>0</v>
      </c>
      <c r="I96" s="171">
        <v>1</v>
      </c>
      <c r="J96" s="303">
        <v>4.62</v>
      </c>
      <c r="K96" s="171">
        <v>43</v>
      </c>
      <c r="L96" s="171">
        <v>0</v>
      </c>
      <c r="M96" s="171">
        <v>17</v>
      </c>
      <c r="N96" s="171">
        <v>0</v>
      </c>
      <c r="O96" s="171">
        <v>0</v>
      </c>
      <c r="P96" s="171">
        <v>0</v>
      </c>
      <c r="Q96" s="319">
        <v>50.2</v>
      </c>
      <c r="R96" s="305">
        <v>1.4610000000000001</v>
      </c>
      <c r="S96" s="171">
        <v>55</v>
      </c>
      <c r="T96" s="171">
        <v>26</v>
      </c>
      <c r="U96" s="171">
        <v>26</v>
      </c>
      <c r="V96" s="171">
        <v>4</v>
      </c>
      <c r="W96" s="171">
        <v>19</v>
      </c>
      <c r="X96" s="171">
        <v>4</v>
      </c>
      <c r="Y96" s="171">
        <v>33</v>
      </c>
      <c r="Z96" s="171">
        <v>4</v>
      </c>
      <c r="AA96" s="171">
        <v>0</v>
      </c>
      <c r="AB96" s="171">
        <v>4</v>
      </c>
      <c r="AC96" s="171">
        <v>224</v>
      </c>
      <c r="AD96" s="171">
        <v>93</v>
      </c>
      <c r="AE96" s="171">
        <v>4.24</v>
      </c>
      <c r="AF96" s="304">
        <v>9.8000000000000007</v>
      </c>
      <c r="AG96" s="304">
        <v>0.7</v>
      </c>
      <c r="AH96" s="304">
        <v>3.4</v>
      </c>
      <c r="AI96" s="304">
        <v>5.9</v>
      </c>
      <c r="AJ96" s="303">
        <v>1.74</v>
      </c>
      <c r="AK96" s="302"/>
      <c r="AL96" s="331">
        <v>0.33</v>
      </c>
      <c r="AM96" s="331">
        <v>0.27700000000000002</v>
      </c>
      <c r="AN96" s="331">
        <v>0.60699999999999998</v>
      </c>
      <c r="AO96" s="290"/>
      <c r="AP96" s="331">
        <v>0.36499999999999999</v>
      </c>
      <c r="AQ96" s="331">
        <v>0.504</v>
      </c>
      <c r="AR96" s="331">
        <v>0.86899999999999999</v>
      </c>
    </row>
    <row r="97" spans="1:44" ht="15.75" thickBot="1">
      <c r="A97" s="169" t="s">
        <v>2586</v>
      </c>
      <c r="B97" s="171" t="s">
        <v>35</v>
      </c>
      <c r="C97" s="171" t="s">
        <v>2587</v>
      </c>
      <c r="D97" s="171">
        <v>32</v>
      </c>
      <c r="E97" s="171" t="s">
        <v>116</v>
      </c>
      <c r="F97" s="171" t="s">
        <v>43</v>
      </c>
      <c r="G97" s="171">
        <v>5</v>
      </c>
      <c r="H97" s="171">
        <v>1</v>
      </c>
      <c r="I97" s="171">
        <v>0.83299999999999996</v>
      </c>
      <c r="J97" s="303">
        <v>4.47</v>
      </c>
      <c r="K97" s="171">
        <v>68</v>
      </c>
      <c r="L97" s="171">
        <v>0</v>
      </c>
      <c r="M97" s="171">
        <v>10</v>
      </c>
      <c r="N97" s="171">
        <v>0</v>
      </c>
      <c r="O97" s="171">
        <v>0</v>
      </c>
      <c r="P97" s="171">
        <v>0</v>
      </c>
      <c r="Q97" s="319">
        <v>50.1</v>
      </c>
      <c r="R97" s="305">
        <v>1.411</v>
      </c>
      <c r="S97" s="171">
        <v>43</v>
      </c>
      <c r="T97" s="171">
        <v>25</v>
      </c>
      <c r="U97" s="171">
        <v>25</v>
      </c>
      <c r="V97" s="171">
        <v>8</v>
      </c>
      <c r="W97" s="171">
        <v>28</v>
      </c>
      <c r="X97" s="171">
        <v>0</v>
      </c>
      <c r="Y97" s="171">
        <v>57</v>
      </c>
      <c r="Z97" s="171">
        <v>0</v>
      </c>
      <c r="AA97" s="171">
        <v>0</v>
      </c>
      <c r="AB97" s="171">
        <v>4</v>
      </c>
      <c r="AC97" s="171">
        <v>220</v>
      </c>
      <c r="AD97" s="171">
        <v>112</v>
      </c>
      <c r="AE97" s="171">
        <v>4.63</v>
      </c>
      <c r="AF97" s="304">
        <v>7.7</v>
      </c>
      <c r="AG97" s="304">
        <v>1.4</v>
      </c>
      <c r="AH97" s="304">
        <v>5</v>
      </c>
      <c r="AI97" s="304">
        <v>10.199999999999999</v>
      </c>
      <c r="AJ97" s="303">
        <v>2.04</v>
      </c>
      <c r="AK97" s="302"/>
      <c r="AL97" s="331">
        <v>0.34899999999999998</v>
      </c>
      <c r="AM97" s="331">
        <v>0.42199999999999999</v>
      </c>
      <c r="AN97" s="331">
        <v>0.77100000000000002</v>
      </c>
      <c r="AO97" s="290"/>
      <c r="AP97" s="331">
        <v>0.29799999999999999</v>
      </c>
      <c r="AQ97" s="331">
        <v>0.39400000000000002</v>
      </c>
      <c r="AR97" s="331">
        <v>0.69199999999999995</v>
      </c>
    </row>
    <row r="98" spans="1:44" ht="15.75" thickBot="1">
      <c r="A98" s="169" t="s">
        <v>2588</v>
      </c>
      <c r="B98" s="171" t="s">
        <v>10</v>
      </c>
      <c r="C98" s="171" t="s">
        <v>2589</v>
      </c>
      <c r="D98" s="171">
        <v>26</v>
      </c>
      <c r="E98" s="171" t="s">
        <v>57</v>
      </c>
      <c r="F98" s="171" t="s">
        <v>34</v>
      </c>
      <c r="G98" s="171">
        <v>2</v>
      </c>
      <c r="H98" s="171">
        <v>3</v>
      </c>
      <c r="I98" s="171">
        <v>0.4</v>
      </c>
      <c r="J98" s="303">
        <v>3.22</v>
      </c>
      <c r="K98" s="171">
        <v>34</v>
      </c>
      <c r="L98" s="171">
        <v>0</v>
      </c>
      <c r="M98" s="171">
        <v>9</v>
      </c>
      <c r="N98" s="171">
        <v>0</v>
      </c>
      <c r="O98" s="171">
        <v>0</v>
      </c>
      <c r="P98" s="171">
        <v>0</v>
      </c>
      <c r="Q98" s="319">
        <v>50.1</v>
      </c>
      <c r="R98" s="305">
        <v>0.93400000000000005</v>
      </c>
      <c r="S98" s="171">
        <v>39</v>
      </c>
      <c r="T98" s="171">
        <v>20</v>
      </c>
      <c r="U98" s="171">
        <v>18</v>
      </c>
      <c r="V98" s="171">
        <v>7</v>
      </c>
      <c r="W98" s="171">
        <v>8</v>
      </c>
      <c r="X98" s="171">
        <v>0</v>
      </c>
      <c r="Y98" s="171">
        <v>56</v>
      </c>
      <c r="Z98" s="171">
        <v>1</v>
      </c>
      <c r="AA98" s="171">
        <v>0</v>
      </c>
      <c r="AB98" s="171">
        <v>1</v>
      </c>
      <c r="AC98" s="171">
        <v>196</v>
      </c>
      <c r="AD98" s="171">
        <v>133</v>
      </c>
      <c r="AE98" s="171">
        <v>3.28</v>
      </c>
      <c r="AF98" s="304">
        <v>7</v>
      </c>
      <c r="AG98" s="304">
        <v>1.3</v>
      </c>
      <c r="AH98" s="304">
        <v>1.4</v>
      </c>
      <c r="AI98" s="304">
        <v>10</v>
      </c>
      <c r="AJ98" s="303">
        <v>7</v>
      </c>
      <c r="AK98" s="302"/>
      <c r="AL98" s="331">
        <v>0.29199999999999998</v>
      </c>
      <c r="AM98" s="331">
        <v>0.53200000000000003</v>
      </c>
      <c r="AN98" s="331">
        <v>0.82499999999999996</v>
      </c>
      <c r="AO98" s="290"/>
      <c r="AP98" s="331">
        <v>0.223</v>
      </c>
      <c r="AQ98" s="331">
        <v>0.27900000000000003</v>
      </c>
      <c r="AR98" s="331">
        <v>0.502</v>
      </c>
    </row>
    <row r="99" spans="1:44" ht="15.75" thickBot="1">
      <c r="A99" s="169" t="s">
        <v>2590</v>
      </c>
      <c r="B99" s="171" t="s">
        <v>35</v>
      </c>
      <c r="C99" s="171" t="s">
        <v>2591</v>
      </c>
      <c r="D99" s="171">
        <v>28</v>
      </c>
      <c r="E99" s="171" t="s">
        <v>69</v>
      </c>
      <c r="F99" s="171" t="s">
        <v>43</v>
      </c>
      <c r="G99" s="171">
        <v>1</v>
      </c>
      <c r="H99" s="171">
        <v>0</v>
      </c>
      <c r="I99" s="171">
        <v>1</v>
      </c>
      <c r="J99" s="303">
        <v>4.32</v>
      </c>
      <c r="K99" s="171">
        <v>40</v>
      </c>
      <c r="L99" s="171">
        <v>1</v>
      </c>
      <c r="M99" s="171">
        <v>11</v>
      </c>
      <c r="N99" s="171">
        <v>0</v>
      </c>
      <c r="O99" s="171">
        <v>0</v>
      </c>
      <c r="P99" s="171">
        <v>2</v>
      </c>
      <c r="Q99" s="319">
        <v>50</v>
      </c>
      <c r="R99" s="305">
        <v>1.36</v>
      </c>
      <c r="S99" s="171">
        <v>50</v>
      </c>
      <c r="T99" s="171">
        <v>25</v>
      </c>
      <c r="U99" s="171">
        <v>24</v>
      </c>
      <c r="V99" s="171">
        <v>3</v>
      </c>
      <c r="W99" s="171">
        <v>18</v>
      </c>
      <c r="X99" s="171">
        <v>4</v>
      </c>
      <c r="Y99" s="171">
        <v>31</v>
      </c>
      <c r="Z99" s="171">
        <v>3</v>
      </c>
      <c r="AA99" s="171">
        <v>0</v>
      </c>
      <c r="AB99" s="171">
        <v>2</v>
      </c>
      <c r="AC99" s="171">
        <v>215</v>
      </c>
      <c r="AD99" s="171">
        <v>103</v>
      </c>
      <c r="AE99" s="171">
        <v>3.96</v>
      </c>
      <c r="AF99" s="304">
        <v>9</v>
      </c>
      <c r="AG99" s="304">
        <v>0.5</v>
      </c>
      <c r="AH99" s="304">
        <v>3.2</v>
      </c>
      <c r="AI99" s="304">
        <v>5.6</v>
      </c>
      <c r="AJ99" s="303">
        <v>1.72</v>
      </c>
      <c r="AK99" s="302"/>
      <c r="AL99" s="331">
        <v>0.315</v>
      </c>
      <c r="AM99" s="331">
        <v>0.23499999999999999</v>
      </c>
      <c r="AN99" s="331">
        <v>0.55000000000000004</v>
      </c>
      <c r="AO99" s="290"/>
      <c r="AP99" s="331">
        <v>0.35</v>
      </c>
      <c r="AQ99" s="331">
        <v>0.46700000000000003</v>
      </c>
      <c r="AR99" s="331">
        <v>0.81699999999999995</v>
      </c>
    </row>
    <row r="100" spans="1:44">
      <c r="A100" s="169" t="s">
        <v>2592</v>
      </c>
      <c r="B100" s="171" t="s">
        <v>10</v>
      </c>
      <c r="C100" s="171" t="s">
        <v>2593</v>
      </c>
      <c r="D100" s="171">
        <v>30</v>
      </c>
      <c r="E100" s="171" t="s">
        <v>119</v>
      </c>
      <c r="F100" s="171" t="s">
        <v>34</v>
      </c>
      <c r="G100" s="171">
        <v>1</v>
      </c>
      <c r="H100" s="171">
        <v>0</v>
      </c>
      <c r="I100" s="171">
        <v>1</v>
      </c>
      <c r="J100" s="303">
        <v>4.38</v>
      </c>
      <c r="K100" s="171">
        <v>43</v>
      </c>
      <c r="L100" s="171">
        <v>0</v>
      </c>
      <c r="M100" s="171">
        <v>7</v>
      </c>
      <c r="N100" s="171">
        <v>0</v>
      </c>
      <c r="O100" s="171">
        <v>0</v>
      </c>
      <c r="P100" s="171">
        <v>0</v>
      </c>
      <c r="Q100" s="319">
        <v>49.1</v>
      </c>
      <c r="R100" s="305">
        <v>1.3180000000000001</v>
      </c>
      <c r="S100" s="171">
        <v>51</v>
      </c>
      <c r="T100" s="171">
        <v>24</v>
      </c>
      <c r="U100" s="171">
        <v>24</v>
      </c>
      <c r="V100" s="171">
        <v>7</v>
      </c>
      <c r="W100" s="171">
        <v>14</v>
      </c>
      <c r="X100" s="171">
        <v>0</v>
      </c>
      <c r="Y100" s="171">
        <v>66</v>
      </c>
      <c r="Z100" s="171">
        <v>2</v>
      </c>
      <c r="AA100" s="171">
        <v>0</v>
      </c>
      <c r="AB100" s="171">
        <v>4</v>
      </c>
      <c r="AC100" s="171">
        <v>211</v>
      </c>
      <c r="AD100" s="171">
        <v>91</v>
      </c>
      <c r="AE100" s="171">
        <v>3.3</v>
      </c>
      <c r="AF100" s="304">
        <v>9.3000000000000007</v>
      </c>
      <c r="AG100" s="304">
        <v>1.3</v>
      </c>
      <c r="AH100" s="304">
        <v>2.6</v>
      </c>
      <c r="AI100" s="304">
        <v>12</v>
      </c>
      <c r="AJ100" s="303">
        <v>4.71</v>
      </c>
      <c r="AK100" s="302"/>
      <c r="AL100" s="338">
        <v>0.33300000000000002</v>
      </c>
      <c r="AM100" s="338">
        <v>0.46300000000000002</v>
      </c>
      <c r="AN100" s="338">
        <v>0.79600000000000004</v>
      </c>
      <c r="AO100" s="290"/>
      <c r="AP100" s="338">
        <v>0.30299999999999999</v>
      </c>
      <c r="AQ100" s="338">
        <v>0.4</v>
      </c>
      <c r="AR100" s="338">
        <v>0.70299999999999996</v>
      </c>
    </row>
    <row r="101" spans="1:44" ht="15.75" thickBot="1">
      <c r="A101" s="169" t="s">
        <v>2594</v>
      </c>
      <c r="B101" s="171" t="s">
        <v>35</v>
      </c>
      <c r="C101" s="171" t="s">
        <v>2595</v>
      </c>
      <c r="D101" s="171">
        <v>30</v>
      </c>
      <c r="E101" s="171" t="s">
        <v>53</v>
      </c>
      <c r="F101" s="171" t="s">
        <v>43</v>
      </c>
      <c r="G101" s="171">
        <v>1</v>
      </c>
      <c r="H101" s="171">
        <v>3</v>
      </c>
      <c r="I101" s="171">
        <v>0.25</v>
      </c>
      <c r="J101" s="303">
        <v>7.63</v>
      </c>
      <c r="K101" s="171">
        <v>17</v>
      </c>
      <c r="L101" s="171">
        <v>8</v>
      </c>
      <c r="M101" s="171">
        <v>2</v>
      </c>
      <c r="N101" s="171">
        <v>0</v>
      </c>
      <c r="O101" s="171">
        <v>0</v>
      </c>
      <c r="P101" s="171">
        <v>1</v>
      </c>
      <c r="Q101" s="319">
        <v>48.1</v>
      </c>
      <c r="R101" s="305">
        <v>1.6339999999999999</v>
      </c>
      <c r="S101" s="171">
        <v>65</v>
      </c>
      <c r="T101" s="171">
        <v>43</v>
      </c>
      <c r="U101" s="171">
        <v>41</v>
      </c>
      <c r="V101" s="171">
        <v>15</v>
      </c>
      <c r="W101" s="171">
        <v>14</v>
      </c>
      <c r="X101" s="171">
        <v>3</v>
      </c>
      <c r="Y101" s="171">
        <v>38</v>
      </c>
      <c r="Z101" s="171">
        <v>0</v>
      </c>
      <c r="AA101" s="171">
        <v>0</v>
      </c>
      <c r="AB101" s="171">
        <v>0</v>
      </c>
      <c r="AC101" s="171">
        <v>221</v>
      </c>
      <c r="AD101" s="171">
        <v>57</v>
      </c>
      <c r="AE101" s="171">
        <v>6.49</v>
      </c>
      <c r="AF101" s="304">
        <v>12.1</v>
      </c>
      <c r="AG101" s="304">
        <v>2.8</v>
      </c>
      <c r="AH101" s="304">
        <v>2.6</v>
      </c>
      <c r="AI101" s="304">
        <v>7.1</v>
      </c>
      <c r="AJ101" s="303">
        <v>2.71</v>
      </c>
      <c r="AK101" s="302"/>
      <c r="AL101" s="331">
        <v>0.24099999999999999</v>
      </c>
      <c r="AM101" s="331">
        <v>0.42299999999999999</v>
      </c>
      <c r="AN101" s="331">
        <v>0.66400000000000003</v>
      </c>
      <c r="AO101" s="290"/>
      <c r="AP101" s="331">
        <v>0.4</v>
      </c>
      <c r="AQ101" s="331">
        <v>0.67300000000000004</v>
      </c>
      <c r="AR101" s="331">
        <v>1.073</v>
      </c>
    </row>
    <row r="102" spans="1:44" ht="15.75" thickBot="1">
      <c r="A102" s="169" t="s">
        <v>2596</v>
      </c>
      <c r="B102" s="171" t="s">
        <v>10</v>
      </c>
      <c r="C102" s="171" t="s">
        <v>2597</v>
      </c>
      <c r="D102" s="171">
        <v>26</v>
      </c>
      <c r="E102" s="171" t="s">
        <v>89</v>
      </c>
      <c r="F102" s="171" t="s">
        <v>34</v>
      </c>
      <c r="G102" s="171">
        <v>5</v>
      </c>
      <c r="H102" s="171">
        <v>5</v>
      </c>
      <c r="I102" s="171">
        <v>0.5</v>
      </c>
      <c r="J102" s="303">
        <v>6.75</v>
      </c>
      <c r="K102" s="171">
        <v>11</v>
      </c>
      <c r="L102" s="171">
        <v>11</v>
      </c>
      <c r="M102" s="171">
        <v>0</v>
      </c>
      <c r="N102" s="171">
        <v>0</v>
      </c>
      <c r="O102" s="171">
        <v>0</v>
      </c>
      <c r="P102" s="171">
        <v>0</v>
      </c>
      <c r="Q102" s="319">
        <v>48</v>
      </c>
      <c r="R102" s="305">
        <v>1.5629999999999999</v>
      </c>
      <c r="S102" s="171">
        <v>55</v>
      </c>
      <c r="T102" s="171">
        <v>38</v>
      </c>
      <c r="U102" s="171">
        <v>36</v>
      </c>
      <c r="V102" s="171">
        <v>9</v>
      </c>
      <c r="W102" s="171">
        <v>20</v>
      </c>
      <c r="X102" s="171">
        <v>0</v>
      </c>
      <c r="Y102" s="171">
        <v>49</v>
      </c>
      <c r="Z102" s="171">
        <v>4</v>
      </c>
      <c r="AA102" s="171">
        <v>0</v>
      </c>
      <c r="AB102" s="171">
        <v>1</v>
      </c>
      <c r="AC102" s="171">
        <v>219</v>
      </c>
      <c r="AD102" s="171">
        <v>68</v>
      </c>
      <c r="AE102" s="171">
        <v>5.05</v>
      </c>
      <c r="AF102" s="304">
        <v>10.3</v>
      </c>
      <c r="AG102" s="304">
        <v>1.7</v>
      </c>
      <c r="AH102" s="304">
        <v>3.8</v>
      </c>
      <c r="AI102" s="304">
        <v>9.1999999999999993</v>
      </c>
      <c r="AJ102" s="303">
        <v>2.4500000000000002</v>
      </c>
      <c r="AK102" s="302"/>
      <c r="AL102" s="331">
        <v>0.38</v>
      </c>
      <c r="AM102" s="331">
        <v>0.495</v>
      </c>
      <c r="AN102" s="331">
        <v>0.875</v>
      </c>
      <c r="AO102" s="290"/>
      <c r="AP102" s="331">
        <v>0.33700000000000002</v>
      </c>
      <c r="AQ102" s="331">
        <v>0.46700000000000003</v>
      </c>
      <c r="AR102" s="331">
        <v>0.80300000000000005</v>
      </c>
    </row>
    <row r="103" spans="1:44" ht="15.75" thickBot="1">
      <c r="A103" s="169" t="s">
        <v>2598</v>
      </c>
      <c r="B103" s="171" t="s">
        <v>10</v>
      </c>
      <c r="C103" s="171" t="s">
        <v>2599</v>
      </c>
      <c r="D103" s="171">
        <v>22</v>
      </c>
      <c r="E103" s="171" t="s">
        <v>42</v>
      </c>
      <c r="F103" s="171" t="s">
        <v>43</v>
      </c>
      <c r="G103" s="171">
        <v>3</v>
      </c>
      <c r="H103" s="171">
        <v>6</v>
      </c>
      <c r="I103" s="171">
        <v>0.33300000000000002</v>
      </c>
      <c r="J103" s="303">
        <v>7.88</v>
      </c>
      <c r="K103" s="171">
        <v>14</v>
      </c>
      <c r="L103" s="171">
        <v>9</v>
      </c>
      <c r="M103" s="171">
        <v>1</v>
      </c>
      <c r="N103" s="171">
        <v>0</v>
      </c>
      <c r="O103" s="171">
        <v>0</v>
      </c>
      <c r="P103" s="171">
        <v>0</v>
      </c>
      <c r="Q103" s="319">
        <v>48</v>
      </c>
      <c r="R103" s="305">
        <v>2.0209999999999999</v>
      </c>
      <c r="S103" s="171">
        <v>62</v>
      </c>
      <c r="T103" s="171">
        <v>44</v>
      </c>
      <c r="U103" s="171">
        <v>42</v>
      </c>
      <c r="V103" s="171">
        <v>11</v>
      </c>
      <c r="W103" s="171">
        <v>35</v>
      </c>
      <c r="X103" s="171">
        <v>0</v>
      </c>
      <c r="Y103" s="171">
        <v>36</v>
      </c>
      <c r="Z103" s="171">
        <v>2</v>
      </c>
      <c r="AA103" s="171">
        <v>0</v>
      </c>
      <c r="AB103" s="171">
        <v>1</v>
      </c>
      <c r="AC103" s="171">
        <v>233</v>
      </c>
      <c r="AD103" s="171">
        <v>54</v>
      </c>
      <c r="AE103" s="171">
        <v>6.95</v>
      </c>
      <c r="AF103" s="304">
        <v>11.6</v>
      </c>
      <c r="AG103" s="304">
        <v>2.1</v>
      </c>
      <c r="AH103" s="304">
        <v>6.6</v>
      </c>
      <c r="AI103" s="304">
        <v>6.8</v>
      </c>
      <c r="AJ103" s="303">
        <v>1.03</v>
      </c>
      <c r="AK103" s="302"/>
      <c r="AL103" s="331">
        <v>0.42499999999999999</v>
      </c>
      <c r="AM103" s="331">
        <v>0.48399999999999999</v>
      </c>
      <c r="AN103" s="331">
        <v>0.90800000000000003</v>
      </c>
      <c r="AO103" s="290"/>
      <c r="AP103" s="331">
        <v>0.42899999999999999</v>
      </c>
      <c r="AQ103" s="331">
        <v>0.61799999999999999</v>
      </c>
      <c r="AR103" s="331">
        <v>1.046</v>
      </c>
    </row>
    <row r="104" spans="1:44" ht="15.75" thickBot="1">
      <c r="A104" s="169" t="s">
        <v>2600</v>
      </c>
      <c r="B104" s="171" t="s">
        <v>35</v>
      </c>
      <c r="C104" s="171" t="s">
        <v>2601</v>
      </c>
      <c r="D104" s="171">
        <v>25</v>
      </c>
      <c r="E104" s="171" t="s">
        <v>129</v>
      </c>
      <c r="F104" s="171" t="s">
        <v>43</v>
      </c>
      <c r="G104" s="171">
        <v>2</v>
      </c>
      <c r="H104" s="171">
        <v>3</v>
      </c>
      <c r="I104" s="171">
        <v>0.4</v>
      </c>
      <c r="J104" s="303">
        <v>5.0599999999999996</v>
      </c>
      <c r="K104" s="171">
        <v>20</v>
      </c>
      <c r="L104" s="171">
        <v>8</v>
      </c>
      <c r="M104" s="171">
        <v>6</v>
      </c>
      <c r="N104" s="171">
        <v>0</v>
      </c>
      <c r="O104" s="171">
        <v>0</v>
      </c>
      <c r="P104" s="171">
        <v>0</v>
      </c>
      <c r="Q104" s="319">
        <v>48</v>
      </c>
      <c r="R104" s="305">
        <v>1.792</v>
      </c>
      <c r="S104" s="171">
        <v>66</v>
      </c>
      <c r="T104" s="171">
        <v>33</v>
      </c>
      <c r="U104" s="171">
        <v>27</v>
      </c>
      <c r="V104" s="171">
        <v>8</v>
      </c>
      <c r="W104" s="171">
        <v>20</v>
      </c>
      <c r="X104" s="171">
        <v>5</v>
      </c>
      <c r="Y104" s="171">
        <v>26</v>
      </c>
      <c r="Z104" s="171">
        <v>1</v>
      </c>
      <c r="AA104" s="171">
        <v>0</v>
      </c>
      <c r="AB104" s="171">
        <v>0</v>
      </c>
      <c r="AC104" s="171">
        <v>229</v>
      </c>
      <c r="AD104" s="171">
        <v>81</v>
      </c>
      <c r="AE104" s="171">
        <v>5.55</v>
      </c>
      <c r="AF104" s="304">
        <v>12.4</v>
      </c>
      <c r="AG104" s="304">
        <v>1.5</v>
      </c>
      <c r="AH104" s="304">
        <v>3.8</v>
      </c>
      <c r="AI104" s="304">
        <v>4.9000000000000004</v>
      </c>
      <c r="AJ104" s="303">
        <v>1.3</v>
      </c>
      <c r="AK104" s="302"/>
      <c r="AL104" s="331">
        <v>0.41699999999999998</v>
      </c>
      <c r="AM104" s="331">
        <v>0.56899999999999995</v>
      </c>
      <c r="AN104" s="331">
        <v>0.98599999999999999</v>
      </c>
      <c r="AO104" s="290"/>
      <c r="AP104" s="331">
        <v>0.373</v>
      </c>
      <c r="AQ104" s="331">
        <v>0.5</v>
      </c>
      <c r="AR104" s="331">
        <v>0.873</v>
      </c>
    </row>
    <row r="105" spans="1:44" ht="15.75" thickBot="1">
      <c r="A105" s="169" t="s">
        <v>2602</v>
      </c>
      <c r="B105" s="171" t="s">
        <v>35</v>
      </c>
      <c r="C105" s="171" t="s">
        <v>2603</v>
      </c>
      <c r="D105" s="171">
        <v>23</v>
      </c>
      <c r="E105" s="171" t="s">
        <v>71</v>
      </c>
      <c r="F105" s="171" t="s">
        <v>43</v>
      </c>
      <c r="G105" s="171">
        <v>2</v>
      </c>
      <c r="H105" s="171">
        <v>3</v>
      </c>
      <c r="I105" s="171">
        <v>0.4</v>
      </c>
      <c r="J105" s="303">
        <v>2.08</v>
      </c>
      <c r="K105" s="171">
        <v>35</v>
      </c>
      <c r="L105" s="171">
        <v>0</v>
      </c>
      <c r="M105" s="171">
        <v>2</v>
      </c>
      <c r="N105" s="171">
        <v>0</v>
      </c>
      <c r="O105" s="171">
        <v>0</v>
      </c>
      <c r="P105" s="171">
        <v>0</v>
      </c>
      <c r="Q105" s="319">
        <v>47.2</v>
      </c>
      <c r="R105" s="305">
        <v>0.98599999999999999</v>
      </c>
      <c r="S105" s="171">
        <v>25</v>
      </c>
      <c r="T105" s="171">
        <v>11</v>
      </c>
      <c r="U105" s="171">
        <v>11</v>
      </c>
      <c r="V105" s="171">
        <v>4</v>
      </c>
      <c r="W105" s="171">
        <v>22</v>
      </c>
      <c r="X105" s="171">
        <v>1</v>
      </c>
      <c r="Y105" s="171">
        <v>68</v>
      </c>
      <c r="Z105" s="171">
        <v>4</v>
      </c>
      <c r="AA105" s="171">
        <v>0</v>
      </c>
      <c r="AB105" s="171">
        <v>0</v>
      </c>
      <c r="AC105" s="171">
        <v>188</v>
      </c>
      <c r="AD105" s="171">
        <v>213</v>
      </c>
      <c r="AE105" s="171">
        <v>3.03</v>
      </c>
      <c r="AF105" s="304">
        <v>4.7</v>
      </c>
      <c r="AG105" s="304">
        <v>0.8</v>
      </c>
      <c r="AH105" s="304">
        <v>4.2</v>
      </c>
      <c r="AI105" s="304">
        <v>12.8</v>
      </c>
      <c r="AJ105" s="303">
        <v>3.09</v>
      </c>
      <c r="AK105" s="302"/>
      <c r="AL105" s="331">
        <v>0.29599999999999999</v>
      </c>
      <c r="AM105" s="331">
        <v>0.158</v>
      </c>
      <c r="AN105" s="331">
        <v>0.45400000000000001</v>
      </c>
      <c r="AO105" s="290"/>
      <c r="AP105" s="331">
        <v>0.25900000000000001</v>
      </c>
      <c r="AQ105" s="331">
        <v>0.35</v>
      </c>
      <c r="AR105" s="331">
        <v>0.60799999999999998</v>
      </c>
    </row>
    <row r="106" spans="1:44" ht="15.75" thickBot="1">
      <c r="A106" s="169" t="s">
        <v>2604</v>
      </c>
      <c r="B106" s="171" t="s">
        <v>10</v>
      </c>
      <c r="C106" s="171" t="s">
        <v>2605</v>
      </c>
      <c r="D106" s="171">
        <v>24</v>
      </c>
      <c r="E106" s="171" t="s">
        <v>57</v>
      </c>
      <c r="F106" s="171" t="s">
        <v>34</v>
      </c>
      <c r="G106" s="171">
        <v>1</v>
      </c>
      <c r="H106" s="171">
        <v>1</v>
      </c>
      <c r="I106" s="171">
        <v>0.5</v>
      </c>
      <c r="J106" s="303">
        <v>4.24</v>
      </c>
      <c r="K106" s="171">
        <v>41</v>
      </c>
      <c r="L106" s="171">
        <v>0</v>
      </c>
      <c r="M106" s="171">
        <v>13</v>
      </c>
      <c r="N106" s="171">
        <v>0</v>
      </c>
      <c r="O106" s="171">
        <v>0</v>
      </c>
      <c r="P106" s="171">
        <v>0</v>
      </c>
      <c r="Q106" s="319">
        <v>46.2</v>
      </c>
      <c r="R106" s="305">
        <v>1.35</v>
      </c>
      <c r="S106" s="171">
        <v>43</v>
      </c>
      <c r="T106" s="171">
        <v>27</v>
      </c>
      <c r="U106" s="171">
        <v>22</v>
      </c>
      <c r="V106" s="171">
        <v>9</v>
      </c>
      <c r="W106" s="171">
        <v>20</v>
      </c>
      <c r="X106" s="171">
        <v>1</v>
      </c>
      <c r="Y106" s="171">
        <v>52</v>
      </c>
      <c r="Z106" s="171">
        <v>1</v>
      </c>
      <c r="AA106" s="171">
        <v>0</v>
      </c>
      <c r="AB106" s="171">
        <v>9</v>
      </c>
      <c r="AC106" s="171">
        <v>203</v>
      </c>
      <c r="AD106" s="171">
        <v>101</v>
      </c>
      <c r="AE106" s="171">
        <v>4.79</v>
      </c>
      <c r="AF106" s="304">
        <v>8.3000000000000007</v>
      </c>
      <c r="AG106" s="304">
        <v>1.7</v>
      </c>
      <c r="AH106" s="304">
        <v>3.9</v>
      </c>
      <c r="AI106" s="304">
        <v>10</v>
      </c>
      <c r="AJ106" s="303">
        <v>2.6</v>
      </c>
      <c r="AK106" s="302"/>
      <c r="AL106" s="331">
        <v>0.28899999999999998</v>
      </c>
      <c r="AM106" s="331">
        <v>0.39700000000000002</v>
      </c>
      <c r="AN106" s="331">
        <v>0.68700000000000006</v>
      </c>
      <c r="AO106" s="290"/>
      <c r="AP106" s="331">
        <v>0.33100000000000002</v>
      </c>
      <c r="AQ106" s="331">
        <v>0.48199999999999998</v>
      </c>
      <c r="AR106" s="331">
        <v>0.81299999999999994</v>
      </c>
    </row>
    <row r="107" spans="1:44" ht="15.75" thickBot="1">
      <c r="A107" s="169" t="s">
        <v>2606</v>
      </c>
      <c r="B107" s="171" t="s">
        <v>10</v>
      </c>
      <c r="C107" s="171" t="s">
        <v>2607</v>
      </c>
      <c r="D107" s="171">
        <v>23</v>
      </c>
      <c r="E107" s="171" t="s">
        <v>73</v>
      </c>
      <c r="F107" s="171" t="s">
        <v>34</v>
      </c>
      <c r="G107" s="171">
        <v>2</v>
      </c>
      <c r="H107" s="171">
        <v>3</v>
      </c>
      <c r="I107" s="171">
        <v>0.4</v>
      </c>
      <c r="J107" s="303">
        <v>3.94</v>
      </c>
      <c r="K107" s="171">
        <v>47</v>
      </c>
      <c r="L107" s="171">
        <v>0</v>
      </c>
      <c r="M107" s="171">
        <v>15</v>
      </c>
      <c r="N107" s="171">
        <v>0</v>
      </c>
      <c r="O107" s="171">
        <v>0</v>
      </c>
      <c r="P107" s="171">
        <v>2</v>
      </c>
      <c r="Q107" s="319">
        <v>45.2</v>
      </c>
      <c r="R107" s="305">
        <v>1.38</v>
      </c>
      <c r="S107" s="171">
        <v>23</v>
      </c>
      <c r="T107" s="171">
        <v>21</v>
      </c>
      <c r="U107" s="171">
        <v>20</v>
      </c>
      <c r="V107" s="171">
        <v>4</v>
      </c>
      <c r="W107" s="171">
        <v>40</v>
      </c>
      <c r="X107" s="171">
        <v>1</v>
      </c>
      <c r="Y107" s="171">
        <v>60</v>
      </c>
      <c r="Z107" s="171">
        <v>3</v>
      </c>
      <c r="AA107" s="171">
        <v>0</v>
      </c>
      <c r="AB107" s="171">
        <v>5</v>
      </c>
      <c r="AC107" s="171">
        <v>200</v>
      </c>
      <c r="AD107" s="171">
        <v>120</v>
      </c>
      <c r="AE107" s="171">
        <v>4.49</v>
      </c>
      <c r="AF107" s="304">
        <v>4.5</v>
      </c>
      <c r="AG107" s="304">
        <v>0.8</v>
      </c>
      <c r="AH107" s="304">
        <v>7.9</v>
      </c>
      <c r="AI107" s="304">
        <v>11.8</v>
      </c>
      <c r="AJ107" s="303">
        <v>1.5</v>
      </c>
      <c r="AK107" s="302"/>
      <c r="AL107" s="331">
        <v>0.32900000000000001</v>
      </c>
      <c r="AM107" s="331">
        <v>0.35899999999999999</v>
      </c>
      <c r="AN107" s="331">
        <v>0.68799999999999994</v>
      </c>
      <c r="AO107" s="290"/>
      <c r="AP107" s="331">
        <v>0.33100000000000002</v>
      </c>
      <c r="AQ107" s="331">
        <v>0.183</v>
      </c>
      <c r="AR107" s="331">
        <v>0.51300000000000001</v>
      </c>
    </row>
    <row r="108" spans="1:44" ht="15.75" thickBot="1">
      <c r="A108" s="169" t="s">
        <v>2608</v>
      </c>
      <c r="B108" s="171" t="s">
        <v>10</v>
      </c>
      <c r="C108" s="171" t="s">
        <v>2609</v>
      </c>
      <c r="D108" s="171">
        <v>22</v>
      </c>
      <c r="E108" s="171" t="s">
        <v>59</v>
      </c>
      <c r="F108" s="171" t="s">
        <v>34</v>
      </c>
      <c r="G108" s="171">
        <v>3</v>
      </c>
      <c r="H108" s="171">
        <v>3</v>
      </c>
      <c r="I108" s="171">
        <v>0.5</v>
      </c>
      <c r="J108" s="303">
        <v>2.38</v>
      </c>
      <c r="K108" s="171">
        <v>7</v>
      </c>
      <c r="L108" s="171">
        <v>7</v>
      </c>
      <c r="M108" s="171">
        <v>0</v>
      </c>
      <c r="N108" s="171">
        <v>0</v>
      </c>
      <c r="O108" s="171">
        <v>0</v>
      </c>
      <c r="P108" s="171">
        <v>0</v>
      </c>
      <c r="Q108" s="319">
        <v>45.1</v>
      </c>
      <c r="R108" s="305">
        <v>0.94899999999999995</v>
      </c>
      <c r="S108" s="171">
        <v>31</v>
      </c>
      <c r="T108" s="171">
        <v>14</v>
      </c>
      <c r="U108" s="171">
        <v>12</v>
      </c>
      <c r="V108" s="171">
        <v>8</v>
      </c>
      <c r="W108" s="171">
        <v>12</v>
      </c>
      <c r="X108" s="171">
        <v>0</v>
      </c>
      <c r="Y108" s="171">
        <v>34</v>
      </c>
      <c r="Z108" s="171">
        <v>3</v>
      </c>
      <c r="AA108" s="171">
        <v>0</v>
      </c>
      <c r="AB108" s="171">
        <v>2</v>
      </c>
      <c r="AC108" s="171">
        <v>179</v>
      </c>
      <c r="AD108" s="171">
        <v>181</v>
      </c>
      <c r="AE108" s="171">
        <v>4.9400000000000004</v>
      </c>
      <c r="AF108" s="304">
        <v>6.2</v>
      </c>
      <c r="AG108" s="304">
        <v>1.6</v>
      </c>
      <c r="AH108" s="304">
        <v>2.4</v>
      </c>
      <c r="AI108" s="304">
        <v>6.8</v>
      </c>
      <c r="AJ108" s="303">
        <v>2.83</v>
      </c>
      <c r="AK108" s="302"/>
      <c r="AL108" s="331">
        <v>0.23799999999999999</v>
      </c>
      <c r="AM108" s="331">
        <v>0.4</v>
      </c>
      <c r="AN108" s="331">
        <v>0.63800000000000001</v>
      </c>
      <c r="AO108" s="290"/>
      <c r="AP108" s="331">
        <v>0.27700000000000002</v>
      </c>
      <c r="AQ108" s="331">
        <v>0.373</v>
      </c>
      <c r="AR108" s="331">
        <v>0.65</v>
      </c>
    </row>
    <row r="109" spans="1:44" ht="15.75" thickBot="1">
      <c r="A109" s="169" t="s">
        <v>816</v>
      </c>
      <c r="B109" s="171" t="s">
        <v>10</v>
      </c>
      <c r="C109" s="171" t="s">
        <v>1736</v>
      </c>
      <c r="D109" s="171">
        <v>32</v>
      </c>
      <c r="E109" s="171" t="s">
        <v>119</v>
      </c>
      <c r="F109" s="171" t="s">
        <v>34</v>
      </c>
      <c r="G109" s="171">
        <v>3</v>
      </c>
      <c r="H109" s="171">
        <v>2</v>
      </c>
      <c r="I109" s="171">
        <v>0.6</v>
      </c>
      <c r="J109" s="303">
        <v>2.98</v>
      </c>
      <c r="K109" s="171">
        <v>46</v>
      </c>
      <c r="L109" s="171">
        <v>0</v>
      </c>
      <c r="M109" s="171">
        <v>5</v>
      </c>
      <c r="N109" s="171">
        <v>0</v>
      </c>
      <c r="O109" s="171">
        <v>0</v>
      </c>
      <c r="P109" s="171">
        <v>2</v>
      </c>
      <c r="Q109" s="319">
        <v>45.1</v>
      </c>
      <c r="R109" s="305">
        <v>0.97099999999999997</v>
      </c>
      <c r="S109" s="171">
        <v>37</v>
      </c>
      <c r="T109" s="171">
        <v>15</v>
      </c>
      <c r="U109" s="171">
        <v>15</v>
      </c>
      <c r="V109" s="171">
        <v>7</v>
      </c>
      <c r="W109" s="171">
        <v>7</v>
      </c>
      <c r="X109" s="171">
        <v>0</v>
      </c>
      <c r="Y109" s="171">
        <v>52</v>
      </c>
      <c r="Z109" s="171">
        <v>0</v>
      </c>
      <c r="AA109" s="171">
        <v>0</v>
      </c>
      <c r="AB109" s="171">
        <v>1</v>
      </c>
      <c r="AC109" s="171">
        <v>177</v>
      </c>
      <c r="AD109" s="171">
        <v>133</v>
      </c>
      <c r="AE109" s="171">
        <v>3.33</v>
      </c>
      <c r="AF109" s="304">
        <v>7.3</v>
      </c>
      <c r="AG109" s="304">
        <v>1.4</v>
      </c>
      <c r="AH109" s="304">
        <v>1.4</v>
      </c>
      <c r="AI109" s="304">
        <v>10.3</v>
      </c>
      <c r="AJ109" s="303">
        <v>7.43</v>
      </c>
      <c r="AK109" s="302"/>
      <c r="AL109" s="331">
        <v>0.26300000000000001</v>
      </c>
      <c r="AM109" s="331">
        <v>0.34200000000000003</v>
      </c>
      <c r="AN109" s="331">
        <v>0.60599999999999998</v>
      </c>
      <c r="AO109" s="290"/>
      <c r="AP109" s="331">
        <v>0.23799999999999999</v>
      </c>
      <c r="AQ109" s="331">
        <v>0.38100000000000001</v>
      </c>
      <c r="AR109" s="331">
        <v>0.61899999999999999</v>
      </c>
    </row>
    <row r="110" spans="1:44" ht="15.75" thickBot="1">
      <c r="A110" s="169" t="s">
        <v>2610</v>
      </c>
      <c r="B110" s="171" t="s">
        <v>35</v>
      </c>
      <c r="C110" s="171" t="s">
        <v>2611</v>
      </c>
      <c r="D110" s="171">
        <v>26</v>
      </c>
      <c r="E110" s="171" t="s">
        <v>137</v>
      </c>
      <c r="F110" s="171" t="s">
        <v>34</v>
      </c>
      <c r="G110" s="171">
        <v>4</v>
      </c>
      <c r="H110" s="171">
        <v>1</v>
      </c>
      <c r="I110" s="171">
        <v>0.8</v>
      </c>
      <c r="J110" s="303">
        <v>3.77</v>
      </c>
      <c r="K110" s="171">
        <v>44</v>
      </c>
      <c r="L110" s="171">
        <v>0</v>
      </c>
      <c r="M110" s="171">
        <v>15</v>
      </c>
      <c r="N110" s="171">
        <v>0</v>
      </c>
      <c r="O110" s="171">
        <v>0</v>
      </c>
      <c r="P110" s="171">
        <v>0</v>
      </c>
      <c r="Q110" s="319">
        <v>45.1</v>
      </c>
      <c r="R110" s="305">
        <v>1.3240000000000001</v>
      </c>
      <c r="S110" s="171">
        <v>35</v>
      </c>
      <c r="T110" s="171">
        <v>20</v>
      </c>
      <c r="U110" s="171">
        <v>19</v>
      </c>
      <c r="V110" s="171">
        <v>8</v>
      </c>
      <c r="W110" s="171">
        <v>25</v>
      </c>
      <c r="X110" s="171">
        <v>3</v>
      </c>
      <c r="Y110" s="171">
        <v>58</v>
      </c>
      <c r="Z110" s="171">
        <v>0</v>
      </c>
      <c r="AA110" s="171">
        <v>0</v>
      </c>
      <c r="AB110" s="171">
        <v>4</v>
      </c>
      <c r="AC110" s="171">
        <v>198</v>
      </c>
      <c r="AD110" s="171">
        <v>120</v>
      </c>
      <c r="AE110" s="171">
        <v>4.55</v>
      </c>
      <c r="AF110" s="304">
        <v>6.9</v>
      </c>
      <c r="AG110" s="304">
        <v>1.6</v>
      </c>
      <c r="AH110" s="304">
        <v>5</v>
      </c>
      <c r="AI110" s="304">
        <v>11.5</v>
      </c>
      <c r="AJ110" s="303">
        <v>2.3199999999999998</v>
      </c>
      <c r="AK110" s="302"/>
      <c r="AL110" s="331">
        <v>0.23499999999999999</v>
      </c>
      <c r="AM110" s="331">
        <v>0.26200000000000001</v>
      </c>
      <c r="AN110" s="331">
        <v>0.498</v>
      </c>
      <c r="AO110" s="290"/>
      <c r="AP110" s="331">
        <v>0.33800000000000002</v>
      </c>
      <c r="AQ110" s="331">
        <v>0.49099999999999999</v>
      </c>
      <c r="AR110" s="331">
        <v>0.82899999999999996</v>
      </c>
    </row>
    <row r="111" spans="1:44" ht="15.75" thickBot="1">
      <c r="A111" s="169" t="s">
        <v>2612</v>
      </c>
      <c r="B111" s="171" t="s">
        <v>10</v>
      </c>
      <c r="C111" s="171" t="s">
        <v>2613</v>
      </c>
      <c r="D111" s="171">
        <v>25</v>
      </c>
      <c r="E111" s="171" t="s">
        <v>40</v>
      </c>
      <c r="F111" s="171" t="s">
        <v>34</v>
      </c>
      <c r="G111" s="171">
        <v>1</v>
      </c>
      <c r="H111" s="171">
        <v>0</v>
      </c>
      <c r="I111" s="171">
        <v>1</v>
      </c>
      <c r="J111" s="303">
        <v>3.2</v>
      </c>
      <c r="K111" s="171">
        <v>33</v>
      </c>
      <c r="L111" s="171">
        <v>0</v>
      </c>
      <c r="M111" s="171">
        <v>14</v>
      </c>
      <c r="N111" s="171">
        <v>0</v>
      </c>
      <c r="O111" s="171">
        <v>0</v>
      </c>
      <c r="P111" s="171">
        <v>0</v>
      </c>
      <c r="Q111" s="319">
        <v>45</v>
      </c>
      <c r="R111" s="305">
        <v>1.4</v>
      </c>
      <c r="S111" s="171">
        <v>50</v>
      </c>
      <c r="T111" s="171">
        <v>23</v>
      </c>
      <c r="U111" s="171">
        <v>16</v>
      </c>
      <c r="V111" s="171">
        <v>4</v>
      </c>
      <c r="W111" s="171">
        <v>13</v>
      </c>
      <c r="X111" s="171">
        <v>0</v>
      </c>
      <c r="Y111" s="171">
        <v>27</v>
      </c>
      <c r="Z111" s="171">
        <v>0</v>
      </c>
      <c r="AA111" s="171">
        <v>0</v>
      </c>
      <c r="AB111" s="171">
        <v>1</v>
      </c>
      <c r="AC111" s="171">
        <v>196</v>
      </c>
      <c r="AD111" s="171">
        <v>141</v>
      </c>
      <c r="AE111" s="171">
        <v>3.98</v>
      </c>
      <c r="AF111" s="304">
        <v>10</v>
      </c>
      <c r="AG111" s="304">
        <v>0.8</v>
      </c>
      <c r="AH111" s="304">
        <v>2.6</v>
      </c>
      <c r="AI111" s="304">
        <v>5.4</v>
      </c>
      <c r="AJ111" s="303">
        <v>2.08</v>
      </c>
      <c r="AK111" s="302"/>
      <c r="AL111" s="331">
        <v>0.36799999999999999</v>
      </c>
      <c r="AM111" s="331">
        <v>0.47099999999999997</v>
      </c>
      <c r="AN111" s="331">
        <v>0.84</v>
      </c>
      <c r="AO111" s="290"/>
      <c r="AP111" s="331">
        <v>0.29399999999999998</v>
      </c>
      <c r="AQ111" s="331">
        <v>0.32400000000000001</v>
      </c>
      <c r="AR111" s="331">
        <v>0.61799999999999999</v>
      </c>
    </row>
    <row r="112" spans="1:44" ht="15.75" thickBot="1">
      <c r="A112" s="169" t="s">
        <v>2614</v>
      </c>
      <c r="B112" s="171" t="s">
        <v>10</v>
      </c>
      <c r="C112" s="171" t="s">
        <v>2615</v>
      </c>
      <c r="D112" s="171">
        <v>26</v>
      </c>
      <c r="E112" s="171" t="s">
        <v>129</v>
      </c>
      <c r="F112" s="171" t="s">
        <v>43</v>
      </c>
      <c r="G112" s="171">
        <v>1</v>
      </c>
      <c r="H112" s="171">
        <v>1</v>
      </c>
      <c r="I112" s="171">
        <v>0.5</v>
      </c>
      <c r="J112" s="303">
        <v>7.25</v>
      </c>
      <c r="K112" s="171">
        <v>42</v>
      </c>
      <c r="L112" s="171">
        <v>0</v>
      </c>
      <c r="M112" s="171">
        <v>12</v>
      </c>
      <c r="N112" s="171">
        <v>0</v>
      </c>
      <c r="O112" s="171">
        <v>0</v>
      </c>
      <c r="P112" s="171">
        <v>0</v>
      </c>
      <c r="Q112" s="319">
        <v>44.2</v>
      </c>
      <c r="R112" s="305">
        <v>1.8580000000000001</v>
      </c>
      <c r="S112" s="171">
        <v>48</v>
      </c>
      <c r="T112" s="171">
        <v>39</v>
      </c>
      <c r="U112" s="171">
        <v>36</v>
      </c>
      <c r="V112" s="171">
        <v>7</v>
      </c>
      <c r="W112" s="171">
        <v>35</v>
      </c>
      <c r="X112" s="171">
        <v>0</v>
      </c>
      <c r="Y112" s="171">
        <v>48</v>
      </c>
      <c r="Z112" s="171">
        <v>6</v>
      </c>
      <c r="AA112" s="171">
        <v>0</v>
      </c>
      <c r="AB112" s="171">
        <v>4</v>
      </c>
      <c r="AC112" s="171">
        <v>219</v>
      </c>
      <c r="AD112" s="171">
        <v>57</v>
      </c>
      <c r="AE112" s="171">
        <v>5.8</v>
      </c>
      <c r="AF112" s="304">
        <v>9.6999999999999993</v>
      </c>
      <c r="AG112" s="304">
        <v>1.4</v>
      </c>
      <c r="AH112" s="304">
        <v>7.1</v>
      </c>
      <c r="AI112" s="304">
        <v>9.6999999999999993</v>
      </c>
      <c r="AJ112" s="303">
        <v>1.37</v>
      </c>
      <c r="AK112" s="302"/>
      <c r="AL112" s="331">
        <v>0.41699999999999998</v>
      </c>
      <c r="AM112" s="331">
        <v>0.45900000000000002</v>
      </c>
      <c r="AN112" s="331">
        <v>0.875</v>
      </c>
      <c r="AO112" s="290"/>
      <c r="AP112" s="331">
        <v>0.39600000000000002</v>
      </c>
      <c r="AQ112" s="331">
        <v>0.47299999999999998</v>
      </c>
      <c r="AR112" s="331">
        <v>0.87</v>
      </c>
    </row>
    <row r="113" spans="1:44" ht="15.75" thickBot="1">
      <c r="A113" s="169" t="s">
        <v>2616</v>
      </c>
      <c r="B113" s="171" t="s">
        <v>35</v>
      </c>
      <c r="C113" s="171" t="s">
        <v>2617</v>
      </c>
      <c r="D113" s="171">
        <v>31</v>
      </c>
      <c r="E113" s="171" t="s">
        <v>55</v>
      </c>
      <c r="F113" s="171" t="s">
        <v>34</v>
      </c>
      <c r="G113" s="171">
        <v>2</v>
      </c>
      <c r="H113" s="171">
        <v>1</v>
      </c>
      <c r="I113" s="171">
        <v>0.66700000000000004</v>
      </c>
      <c r="J113" s="303">
        <v>3.3</v>
      </c>
      <c r="K113" s="171">
        <v>48</v>
      </c>
      <c r="L113" s="171">
        <v>0</v>
      </c>
      <c r="M113" s="171">
        <v>15</v>
      </c>
      <c r="N113" s="171">
        <v>0</v>
      </c>
      <c r="O113" s="171">
        <v>0</v>
      </c>
      <c r="P113" s="171">
        <v>1</v>
      </c>
      <c r="Q113" s="319">
        <v>43.2</v>
      </c>
      <c r="R113" s="305">
        <v>1.2370000000000001</v>
      </c>
      <c r="S113" s="171">
        <v>40</v>
      </c>
      <c r="T113" s="171">
        <v>18</v>
      </c>
      <c r="U113" s="171">
        <v>16</v>
      </c>
      <c r="V113" s="171">
        <v>4</v>
      </c>
      <c r="W113" s="171">
        <v>14</v>
      </c>
      <c r="X113" s="171">
        <v>1</v>
      </c>
      <c r="Y113" s="171">
        <v>37</v>
      </c>
      <c r="Z113" s="171">
        <v>1</v>
      </c>
      <c r="AA113" s="171">
        <v>1</v>
      </c>
      <c r="AB113" s="171">
        <v>0</v>
      </c>
      <c r="AC113" s="171">
        <v>182</v>
      </c>
      <c r="AD113" s="171">
        <v>139</v>
      </c>
      <c r="AE113" s="171">
        <v>3.68</v>
      </c>
      <c r="AF113" s="304">
        <v>8.1999999999999993</v>
      </c>
      <c r="AG113" s="304">
        <v>0.8</v>
      </c>
      <c r="AH113" s="304">
        <v>2.9</v>
      </c>
      <c r="AI113" s="304">
        <v>7.6</v>
      </c>
      <c r="AJ113" s="303">
        <v>2.64</v>
      </c>
      <c r="AK113" s="302"/>
      <c r="AL113" s="331">
        <v>0.28799999999999998</v>
      </c>
      <c r="AM113" s="331">
        <v>0.34799999999999998</v>
      </c>
      <c r="AN113" s="331">
        <v>0.63600000000000001</v>
      </c>
      <c r="AO113" s="290"/>
      <c r="AP113" s="331">
        <v>0.312</v>
      </c>
      <c r="AQ113" s="331">
        <v>0.38400000000000001</v>
      </c>
      <c r="AR113" s="331">
        <v>0.69599999999999995</v>
      </c>
    </row>
    <row r="114" spans="1:44" ht="15.75" thickBot="1">
      <c r="A114" s="169" t="s">
        <v>2618</v>
      </c>
      <c r="B114" s="171" t="s">
        <v>35</v>
      </c>
      <c r="C114" s="171" t="s">
        <v>2619</v>
      </c>
      <c r="D114" s="171">
        <v>26</v>
      </c>
      <c r="E114" s="171" t="s">
        <v>62</v>
      </c>
      <c r="F114" s="171" t="s">
        <v>34</v>
      </c>
      <c r="G114" s="171">
        <v>2</v>
      </c>
      <c r="H114" s="171">
        <v>0</v>
      </c>
      <c r="I114" s="171">
        <v>1</v>
      </c>
      <c r="J114" s="303">
        <v>3.71</v>
      </c>
      <c r="K114" s="171">
        <v>51</v>
      </c>
      <c r="L114" s="171">
        <v>0</v>
      </c>
      <c r="M114" s="171">
        <v>12</v>
      </c>
      <c r="N114" s="171">
        <v>0</v>
      </c>
      <c r="O114" s="171">
        <v>0</v>
      </c>
      <c r="P114" s="171">
        <v>0</v>
      </c>
      <c r="Q114" s="319">
        <v>43.2</v>
      </c>
      <c r="R114" s="305">
        <v>1.397</v>
      </c>
      <c r="S114" s="171">
        <v>48</v>
      </c>
      <c r="T114" s="171">
        <v>19</v>
      </c>
      <c r="U114" s="171">
        <v>18</v>
      </c>
      <c r="V114" s="171">
        <v>5</v>
      </c>
      <c r="W114" s="171">
        <v>13</v>
      </c>
      <c r="X114" s="171">
        <v>0</v>
      </c>
      <c r="Y114" s="171">
        <v>29</v>
      </c>
      <c r="Z114" s="171">
        <v>4</v>
      </c>
      <c r="AA114" s="171">
        <v>1</v>
      </c>
      <c r="AB114" s="171">
        <v>1</v>
      </c>
      <c r="AC114" s="171">
        <v>190</v>
      </c>
      <c r="AD114" s="171">
        <v>118</v>
      </c>
      <c r="AE114" s="171">
        <v>4.49</v>
      </c>
      <c r="AF114" s="304">
        <v>9.9</v>
      </c>
      <c r="AG114" s="304">
        <v>1</v>
      </c>
      <c r="AH114" s="304">
        <v>2.7</v>
      </c>
      <c r="AI114" s="304">
        <v>6</v>
      </c>
      <c r="AJ114" s="303">
        <v>2.23</v>
      </c>
      <c r="AK114" s="302"/>
      <c r="AL114" s="331">
        <v>0.371</v>
      </c>
      <c r="AM114" s="331">
        <v>0.40300000000000002</v>
      </c>
      <c r="AN114" s="331">
        <v>0.77300000000000002</v>
      </c>
      <c r="AO114" s="290"/>
      <c r="AP114" s="331">
        <v>0.317</v>
      </c>
      <c r="AQ114" s="331">
        <v>0.42099999999999999</v>
      </c>
      <c r="AR114" s="331">
        <v>0.73799999999999999</v>
      </c>
    </row>
    <row r="115" spans="1:44" ht="15.75" thickBot="1">
      <c r="A115" s="169" t="s">
        <v>2620</v>
      </c>
      <c r="B115" s="171" t="s">
        <v>10</v>
      </c>
      <c r="C115" s="171" t="s">
        <v>2621</v>
      </c>
      <c r="D115" s="171">
        <v>26</v>
      </c>
      <c r="E115" s="171" t="s">
        <v>59</v>
      </c>
      <c r="F115" s="171" t="s">
        <v>34</v>
      </c>
      <c r="G115" s="171">
        <v>3</v>
      </c>
      <c r="H115" s="171">
        <v>2</v>
      </c>
      <c r="I115" s="171">
        <v>0.6</v>
      </c>
      <c r="J115" s="303">
        <v>4.53</v>
      </c>
      <c r="K115" s="171">
        <v>40</v>
      </c>
      <c r="L115" s="171">
        <v>0</v>
      </c>
      <c r="M115" s="171">
        <v>20</v>
      </c>
      <c r="N115" s="171">
        <v>0</v>
      </c>
      <c r="O115" s="171">
        <v>0</v>
      </c>
      <c r="P115" s="171">
        <v>9</v>
      </c>
      <c r="Q115" s="319">
        <v>43.2</v>
      </c>
      <c r="R115" s="305">
        <v>1.3280000000000001</v>
      </c>
      <c r="S115" s="171">
        <v>38</v>
      </c>
      <c r="T115" s="171">
        <v>22</v>
      </c>
      <c r="U115" s="171">
        <v>22</v>
      </c>
      <c r="V115" s="171">
        <v>7</v>
      </c>
      <c r="W115" s="171">
        <v>20</v>
      </c>
      <c r="X115" s="171">
        <v>0</v>
      </c>
      <c r="Y115" s="171">
        <v>51</v>
      </c>
      <c r="Z115" s="171">
        <v>4</v>
      </c>
      <c r="AA115" s="171">
        <v>1</v>
      </c>
      <c r="AB115" s="171">
        <v>2</v>
      </c>
      <c r="AC115" s="171">
        <v>184</v>
      </c>
      <c r="AD115" s="171">
        <v>95</v>
      </c>
      <c r="AE115" s="171">
        <v>4.55</v>
      </c>
      <c r="AF115" s="304">
        <v>7.8</v>
      </c>
      <c r="AG115" s="304">
        <v>1.4</v>
      </c>
      <c r="AH115" s="304">
        <v>4.0999999999999996</v>
      </c>
      <c r="AI115" s="304">
        <v>10.5</v>
      </c>
      <c r="AJ115" s="303">
        <v>2.5499999999999998</v>
      </c>
      <c r="AK115" s="302"/>
      <c r="AL115" s="331">
        <v>0.315</v>
      </c>
      <c r="AM115" s="331">
        <v>0.45200000000000001</v>
      </c>
      <c r="AN115" s="331">
        <v>0.76700000000000002</v>
      </c>
      <c r="AO115" s="290"/>
      <c r="AP115" s="331">
        <v>0.35099999999999998</v>
      </c>
      <c r="AQ115" s="331">
        <v>0.41199999999999998</v>
      </c>
      <c r="AR115" s="331">
        <v>0.76400000000000001</v>
      </c>
    </row>
    <row r="116" spans="1:44" ht="15.75" thickBot="1">
      <c r="A116" s="169" t="s">
        <v>858</v>
      </c>
      <c r="B116" s="171" t="s">
        <v>10</v>
      </c>
      <c r="C116" s="171" t="s">
        <v>2622</v>
      </c>
      <c r="D116" s="171">
        <v>32</v>
      </c>
      <c r="E116" s="171" t="s">
        <v>70</v>
      </c>
      <c r="F116" s="171" t="s">
        <v>43</v>
      </c>
      <c r="G116" s="171">
        <v>6</v>
      </c>
      <c r="H116" s="171">
        <v>0</v>
      </c>
      <c r="I116" s="171">
        <v>1</v>
      </c>
      <c r="J116" s="303">
        <v>2.06</v>
      </c>
      <c r="K116" s="171">
        <v>45</v>
      </c>
      <c r="L116" s="171">
        <v>0</v>
      </c>
      <c r="M116" s="171">
        <v>10</v>
      </c>
      <c r="N116" s="171">
        <v>0</v>
      </c>
      <c r="O116" s="171">
        <v>0</v>
      </c>
      <c r="P116" s="171">
        <v>2</v>
      </c>
      <c r="Q116" s="319">
        <v>43.2</v>
      </c>
      <c r="R116" s="305">
        <v>0.91600000000000004</v>
      </c>
      <c r="S116" s="171">
        <v>31</v>
      </c>
      <c r="T116" s="171">
        <v>10</v>
      </c>
      <c r="U116" s="171">
        <v>10</v>
      </c>
      <c r="V116" s="171">
        <v>0</v>
      </c>
      <c r="W116" s="171">
        <v>9</v>
      </c>
      <c r="X116" s="171">
        <v>1</v>
      </c>
      <c r="Y116" s="171">
        <v>50</v>
      </c>
      <c r="Z116" s="171">
        <v>1</v>
      </c>
      <c r="AA116" s="171">
        <v>0</v>
      </c>
      <c r="AB116" s="171">
        <v>2</v>
      </c>
      <c r="AC116" s="171">
        <v>170</v>
      </c>
      <c r="AD116" s="171">
        <v>204</v>
      </c>
      <c r="AE116" s="171">
        <v>1.55</v>
      </c>
      <c r="AF116" s="304">
        <v>6.4</v>
      </c>
      <c r="AG116" s="304">
        <v>0</v>
      </c>
      <c r="AH116" s="304">
        <v>1.9</v>
      </c>
      <c r="AI116" s="304">
        <v>10.3</v>
      </c>
      <c r="AJ116" s="303">
        <v>5.56</v>
      </c>
      <c r="AK116" s="302"/>
      <c r="AL116" s="331">
        <v>0.183</v>
      </c>
      <c r="AM116" s="331">
        <v>0.125</v>
      </c>
      <c r="AN116" s="331">
        <v>0.308</v>
      </c>
      <c r="AO116" s="290"/>
      <c r="AP116" s="331">
        <v>0.27300000000000002</v>
      </c>
      <c r="AQ116" s="331">
        <v>0.26</v>
      </c>
      <c r="AR116" s="331">
        <v>0.53200000000000003</v>
      </c>
    </row>
    <row r="117" spans="1:44" ht="15.75" thickBot="1">
      <c r="A117" s="169" t="s">
        <v>2623</v>
      </c>
      <c r="B117" s="171" t="s">
        <v>35</v>
      </c>
      <c r="C117" s="171" t="s">
        <v>2624</v>
      </c>
      <c r="D117" s="171">
        <v>28</v>
      </c>
      <c r="E117" s="171" t="s">
        <v>67</v>
      </c>
      <c r="F117" s="171" t="s">
        <v>43</v>
      </c>
      <c r="G117" s="171">
        <v>3</v>
      </c>
      <c r="H117" s="171">
        <v>2</v>
      </c>
      <c r="I117" s="171">
        <v>0.6</v>
      </c>
      <c r="J117" s="303">
        <v>6.23</v>
      </c>
      <c r="K117" s="171">
        <v>54</v>
      </c>
      <c r="L117" s="171">
        <v>0</v>
      </c>
      <c r="M117" s="171">
        <v>12</v>
      </c>
      <c r="N117" s="171">
        <v>0</v>
      </c>
      <c r="O117" s="171">
        <v>0</v>
      </c>
      <c r="P117" s="171">
        <v>0</v>
      </c>
      <c r="Q117" s="319">
        <v>43.1</v>
      </c>
      <c r="R117" s="305">
        <v>1.7310000000000001</v>
      </c>
      <c r="S117" s="171">
        <v>48</v>
      </c>
      <c r="T117" s="171">
        <v>32</v>
      </c>
      <c r="U117" s="171">
        <v>30</v>
      </c>
      <c r="V117" s="171">
        <v>7</v>
      </c>
      <c r="W117" s="171">
        <v>27</v>
      </c>
      <c r="X117" s="171">
        <v>1</v>
      </c>
      <c r="Y117" s="171">
        <v>43</v>
      </c>
      <c r="Z117" s="171">
        <v>1</v>
      </c>
      <c r="AA117" s="171">
        <v>0</v>
      </c>
      <c r="AB117" s="171">
        <v>5</v>
      </c>
      <c r="AC117" s="171">
        <v>201</v>
      </c>
      <c r="AD117" s="171">
        <v>68</v>
      </c>
      <c r="AE117" s="171">
        <v>5.21</v>
      </c>
      <c r="AF117" s="304">
        <v>10</v>
      </c>
      <c r="AG117" s="304">
        <v>1.5</v>
      </c>
      <c r="AH117" s="304">
        <v>5.6</v>
      </c>
      <c r="AI117" s="304">
        <v>8.9</v>
      </c>
      <c r="AJ117" s="303">
        <v>1.59</v>
      </c>
      <c r="AK117" s="302"/>
      <c r="AL117" s="331">
        <v>0.375</v>
      </c>
      <c r="AM117" s="331">
        <v>0.45200000000000001</v>
      </c>
      <c r="AN117" s="331">
        <v>0.82699999999999996</v>
      </c>
      <c r="AO117" s="290"/>
      <c r="AP117" s="331">
        <v>0.38400000000000001</v>
      </c>
      <c r="AQ117" s="331">
        <v>0.46500000000000002</v>
      </c>
      <c r="AR117" s="331">
        <v>0.84899999999999998</v>
      </c>
    </row>
    <row r="118" spans="1:44" ht="15.75" thickBot="1">
      <c r="A118" s="169" t="s">
        <v>2625</v>
      </c>
      <c r="B118" s="171" t="s">
        <v>10</v>
      </c>
      <c r="C118" s="171" t="s">
        <v>2626</v>
      </c>
      <c r="D118" s="171">
        <v>24</v>
      </c>
      <c r="E118" s="171" t="s">
        <v>132</v>
      </c>
      <c r="F118" s="171" t="s">
        <v>43</v>
      </c>
      <c r="G118" s="171">
        <v>3</v>
      </c>
      <c r="H118" s="171">
        <v>2</v>
      </c>
      <c r="I118" s="171">
        <v>0.6</v>
      </c>
      <c r="J118" s="303">
        <v>4.1900000000000004</v>
      </c>
      <c r="K118" s="171">
        <v>46</v>
      </c>
      <c r="L118" s="171">
        <v>0</v>
      </c>
      <c r="M118" s="171">
        <v>12</v>
      </c>
      <c r="N118" s="171">
        <v>0</v>
      </c>
      <c r="O118" s="171">
        <v>0</v>
      </c>
      <c r="P118" s="171">
        <v>1</v>
      </c>
      <c r="Q118" s="319">
        <v>43</v>
      </c>
      <c r="R118" s="305">
        <v>1.2789999999999999</v>
      </c>
      <c r="S118" s="171">
        <v>41</v>
      </c>
      <c r="T118" s="171">
        <v>23</v>
      </c>
      <c r="U118" s="171">
        <v>20</v>
      </c>
      <c r="V118" s="171">
        <v>10</v>
      </c>
      <c r="W118" s="171">
        <v>14</v>
      </c>
      <c r="X118" s="171">
        <v>0</v>
      </c>
      <c r="Y118" s="171">
        <v>46</v>
      </c>
      <c r="Z118" s="171">
        <v>1</v>
      </c>
      <c r="AA118" s="171">
        <v>0</v>
      </c>
      <c r="AB118" s="171">
        <v>0</v>
      </c>
      <c r="AC118" s="171">
        <v>180</v>
      </c>
      <c r="AD118" s="171">
        <v>99</v>
      </c>
      <c r="AE118" s="171">
        <v>5.09</v>
      </c>
      <c r="AF118" s="304">
        <v>8.6</v>
      </c>
      <c r="AG118" s="304">
        <v>2.1</v>
      </c>
      <c r="AH118" s="304">
        <v>2.9</v>
      </c>
      <c r="AI118" s="304">
        <v>9.6</v>
      </c>
      <c r="AJ118" s="303">
        <v>3.29</v>
      </c>
      <c r="AK118" s="302"/>
      <c r="AL118" s="331">
        <v>0.35499999999999998</v>
      </c>
      <c r="AM118" s="331">
        <v>0.55700000000000005</v>
      </c>
      <c r="AN118" s="331">
        <v>0.91200000000000003</v>
      </c>
      <c r="AO118" s="290"/>
      <c r="AP118" s="331">
        <v>0.27900000000000003</v>
      </c>
      <c r="AQ118" s="331">
        <v>0.4</v>
      </c>
      <c r="AR118" s="331">
        <v>0.67900000000000005</v>
      </c>
    </row>
    <row r="119" spans="1:44" ht="15.75" thickBot="1">
      <c r="A119" s="169" t="s">
        <v>2627</v>
      </c>
      <c r="B119" s="171" t="s">
        <v>10</v>
      </c>
      <c r="C119" s="171" t="s">
        <v>2628</v>
      </c>
      <c r="D119" s="171">
        <v>24</v>
      </c>
      <c r="E119" s="171" t="s">
        <v>71</v>
      </c>
      <c r="F119" s="171" t="s">
        <v>43</v>
      </c>
      <c r="G119" s="171">
        <v>2</v>
      </c>
      <c r="H119" s="171">
        <v>3</v>
      </c>
      <c r="I119" s="171">
        <v>0.4</v>
      </c>
      <c r="J119" s="303">
        <v>4.8099999999999996</v>
      </c>
      <c r="K119" s="171">
        <v>8</v>
      </c>
      <c r="L119" s="171">
        <v>8</v>
      </c>
      <c r="M119" s="171">
        <v>0</v>
      </c>
      <c r="N119" s="171">
        <v>0</v>
      </c>
      <c r="O119" s="171">
        <v>0</v>
      </c>
      <c r="P119" s="171">
        <v>0</v>
      </c>
      <c r="Q119" s="319">
        <v>43</v>
      </c>
      <c r="R119" s="305">
        <v>1.3260000000000001</v>
      </c>
      <c r="S119" s="171">
        <v>43</v>
      </c>
      <c r="T119" s="171">
        <v>23</v>
      </c>
      <c r="U119" s="171">
        <v>23</v>
      </c>
      <c r="V119" s="171">
        <v>5</v>
      </c>
      <c r="W119" s="171">
        <v>14</v>
      </c>
      <c r="X119" s="171">
        <v>1</v>
      </c>
      <c r="Y119" s="171">
        <v>32</v>
      </c>
      <c r="Z119" s="171">
        <v>3</v>
      </c>
      <c r="AA119" s="171">
        <v>0</v>
      </c>
      <c r="AB119" s="171">
        <v>0</v>
      </c>
      <c r="AC119" s="171">
        <v>184</v>
      </c>
      <c r="AD119" s="171">
        <v>92</v>
      </c>
      <c r="AE119" s="171">
        <v>4.37</v>
      </c>
      <c r="AF119" s="304">
        <v>9</v>
      </c>
      <c r="AG119" s="304">
        <v>1</v>
      </c>
      <c r="AH119" s="304">
        <v>2.9</v>
      </c>
      <c r="AI119" s="304">
        <v>6.7</v>
      </c>
      <c r="AJ119" s="303">
        <v>2.29</v>
      </c>
      <c r="AK119" s="302"/>
      <c r="AL119" s="331">
        <v>0.39600000000000002</v>
      </c>
      <c r="AM119" s="331">
        <v>0.47599999999999998</v>
      </c>
      <c r="AN119" s="331">
        <v>0.872</v>
      </c>
      <c r="AO119" s="290"/>
      <c r="AP119" s="331">
        <v>0.26100000000000001</v>
      </c>
      <c r="AQ119" s="331">
        <v>0.30499999999999999</v>
      </c>
      <c r="AR119" s="331">
        <v>0.56599999999999995</v>
      </c>
    </row>
    <row r="120" spans="1:44" ht="15.75" thickBot="1">
      <c r="A120" s="169" t="s">
        <v>2629</v>
      </c>
      <c r="B120" s="171" t="s">
        <v>35</v>
      </c>
      <c r="C120" s="171" t="s">
        <v>2630</v>
      </c>
      <c r="D120" s="171">
        <v>27</v>
      </c>
      <c r="E120" s="171" t="s">
        <v>53</v>
      </c>
      <c r="F120" s="171" t="s">
        <v>43</v>
      </c>
      <c r="G120" s="171">
        <v>0</v>
      </c>
      <c r="H120" s="171">
        <v>0</v>
      </c>
      <c r="I120" s="171"/>
      <c r="J120" s="303">
        <v>4.22</v>
      </c>
      <c r="K120" s="171">
        <v>47</v>
      </c>
      <c r="L120" s="171">
        <v>0</v>
      </c>
      <c r="M120" s="171">
        <v>15</v>
      </c>
      <c r="N120" s="171">
        <v>0</v>
      </c>
      <c r="O120" s="171">
        <v>0</v>
      </c>
      <c r="P120" s="171">
        <v>0</v>
      </c>
      <c r="Q120" s="319">
        <v>42.2</v>
      </c>
      <c r="R120" s="305">
        <v>1.2190000000000001</v>
      </c>
      <c r="S120" s="171">
        <v>40</v>
      </c>
      <c r="T120" s="171">
        <v>22</v>
      </c>
      <c r="U120" s="171">
        <v>20</v>
      </c>
      <c r="V120" s="171">
        <v>10</v>
      </c>
      <c r="W120" s="171">
        <v>12</v>
      </c>
      <c r="X120" s="171">
        <v>0</v>
      </c>
      <c r="Y120" s="171">
        <v>52</v>
      </c>
      <c r="Z120" s="171">
        <v>1</v>
      </c>
      <c r="AA120" s="171">
        <v>0</v>
      </c>
      <c r="AB120" s="171">
        <v>4</v>
      </c>
      <c r="AC120" s="171">
        <v>176</v>
      </c>
      <c r="AD120" s="171">
        <v>103</v>
      </c>
      <c r="AE120" s="171">
        <v>4.68</v>
      </c>
      <c r="AF120" s="304">
        <v>8.4</v>
      </c>
      <c r="AG120" s="304">
        <v>2.1</v>
      </c>
      <c r="AH120" s="304">
        <v>2.5</v>
      </c>
      <c r="AI120" s="304">
        <v>11</v>
      </c>
      <c r="AJ120" s="303">
        <v>4.33</v>
      </c>
      <c r="AK120" s="302"/>
      <c r="AL120" s="331">
        <v>0.27600000000000002</v>
      </c>
      <c r="AM120" s="331">
        <v>0.56200000000000006</v>
      </c>
      <c r="AN120" s="331">
        <v>0.83799999999999997</v>
      </c>
      <c r="AO120" s="290"/>
      <c r="AP120" s="331">
        <v>0.32300000000000001</v>
      </c>
      <c r="AQ120" s="331">
        <v>0.42699999999999999</v>
      </c>
      <c r="AR120" s="331">
        <v>0.75</v>
      </c>
    </row>
    <row r="121" spans="1:44" ht="15.75" thickBot="1">
      <c r="A121" s="169" t="s">
        <v>2631</v>
      </c>
      <c r="B121" s="171" t="s">
        <v>10</v>
      </c>
      <c r="C121" s="171" t="s">
        <v>2632</v>
      </c>
      <c r="D121" s="171">
        <v>24</v>
      </c>
      <c r="E121" s="171" t="s">
        <v>51</v>
      </c>
      <c r="F121" s="171" t="s">
        <v>43</v>
      </c>
      <c r="G121" s="171">
        <v>3</v>
      </c>
      <c r="H121" s="171">
        <v>3</v>
      </c>
      <c r="I121" s="171">
        <v>0.5</v>
      </c>
      <c r="J121" s="303">
        <v>2.5499999999999998</v>
      </c>
      <c r="K121" s="171">
        <v>37</v>
      </c>
      <c r="L121" s="171">
        <v>0</v>
      </c>
      <c r="M121" s="171">
        <v>19</v>
      </c>
      <c r="N121" s="171">
        <v>0</v>
      </c>
      <c r="O121" s="171">
        <v>0</v>
      </c>
      <c r="P121" s="171">
        <v>0</v>
      </c>
      <c r="Q121" s="319">
        <v>42.1</v>
      </c>
      <c r="R121" s="305">
        <v>1.087</v>
      </c>
      <c r="S121" s="171">
        <v>35</v>
      </c>
      <c r="T121" s="171">
        <v>12</v>
      </c>
      <c r="U121" s="171">
        <v>12</v>
      </c>
      <c r="V121" s="171">
        <v>4</v>
      </c>
      <c r="W121" s="171">
        <v>11</v>
      </c>
      <c r="X121" s="171">
        <v>3</v>
      </c>
      <c r="Y121" s="171">
        <v>34</v>
      </c>
      <c r="Z121" s="171">
        <v>2</v>
      </c>
      <c r="AA121" s="171">
        <v>0</v>
      </c>
      <c r="AB121" s="171">
        <v>2</v>
      </c>
      <c r="AC121" s="171">
        <v>171</v>
      </c>
      <c r="AD121" s="171">
        <v>168</v>
      </c>
      <c r="AE121" s="171">
        <v>3.7</v>
      </c>
      <c r="AF121" s="304">
        <v>7.4</v>
      </c>
      <c r="AG121" s="304">
        <v>0.9</v>
      </c>
      <c r="AH121" s="304">
        <v>2.2999999999999998</v>
      </c>
      <c r="AI121" s="304">
        <v>7.2</v>
      </c>
      <c r="AJ121" s="303">
        <v>3.09</v>
      </c>
      <c r="AK121" s="302"/>
      <c r="AL121" s="331">
        <v>0.32300000000000001</v>
      </c>
      <c r="AM121" s="331">
        <v>0.37</v>
      </c>
      <c r="AN121" s="331">
        <v>0.69299999999999995</v>
      </c>
      <c r="AO121" s="290"/>
      <c r="AP121" s="331">
        <v>0.25900000000000001</v>
      </c>
      <c r="AQ121" s="331">
        <v>0.33</v>
      </c>
      <c r="AR121" s="331">
        <v>0.58899999999999997</v>
      </c>
    </row>
    <row r="122" spans="1:44" ht="15.75" thickBot="1">
      <c r="A122" s="169" t="s">
        <v>2633</v>
      </c>
      <c r="B122" s="171" t="s">
        <v>10</v>
      </c>
      <c r="C122" s="171" t="s">
        <v>2634</v>
      </c>
      <c r="D122" s="171">
        <v>26</v>
      </c>
      <c r="E122" s="171" t="s">
        <v>33</v>
      </c>
      <c r="F122" s="171" t="s">
        <v>34</v>
      </c>
      <c r="G122" s="171">
        <v>3</v>
      </c>
      <c r="H122" s="171">
        <v>3</v>
      </c>
      <c r="I122" s="171">
        <v>0.5</v>
      </c>
      <c r="J122" s="303">
        <v>3.21</v>
      </c>
      <c r="K122" s="171">
        <v>37</v>
      </c>
      <c r="L122" s="171">
        <v>0</v>
      </c>
      <c r="M122" s="171">
        <v>8</v>
      </c>
      <c r="N122" s="171">
        <v>0</v>
      </c>
      <c r="O122" s="171">
        <v>0</v>
      </c>
      <c r="P122" s="171">
        <v>1</v>
      </c>
      <c r="Q122" s="319">
        <v>42</v>
      </c>
      <c r="R122" s="305">
        <v>1.048</v>
      </c>
      <c r="S122" s="171">
        <v>38</v>
      </c>
      <c r="T122" s="171">
        <v>15</v>
      </c>
      <c r="U122" s="171">
        <v>15</v>
      </c>
      <c r="V122" s="171">
        <v>4</v>
      </c>
      <c r="W122" s="171">
        <v>6</v>
      </c>
      <c r="X122" s="171">
        <v>2</v>
      </c>
      <c r="Y122" s="171">
        <v>44</v>
      </c>
      <c r="Z122" s="171">
        <v>4</v>
      </c>
      <c r="AA122" s="171">
        <v>0</v>
      </c>
      <c r="AB122" s="171">
        <v>1</v>
      </c>
      <c r="AC122" s="171">
        <v>170</v>
      </c>
      <c r="AD122" s="171">
        <v>137</v>
      </c>
      <c r="AE122" s="171">
        <v>3.02</v>
      </c>
      <c r="AF122" s="304">
        <v>8.1</v>
      </c>
      <c r="AG122" s="304">
        <v>0.9</v>
      </c>
      <c r="AH122" s="304">
        <v>1.3</v>
      </c>
      <c r="AI122" s="304">
        <v>9.4</v>
      </c>
      <c r="AJ122" s="303">
        <v>7.33</v>
      </c>
      <c r="AK122" s="302"/>
      <c r="AL122" s="331">
        <v>0.27</v>
      </c>
      <c r="AM122" s="331">
        <v>0.36699999999999999</v>
      </c>
      <c r="AN122" s="331">
        <v>0.63700000000000001</v>
      </c>
      <c r="AO122" s="290"/>
      <c r="AP122" s="331">
        <v>0.29199999999999998</v>
      </c>
      <c r="AQ122" s="331">
        <v>0.38800000000000001</v>
      </c>
      <c r="AR122" s="331">
        <v>0.68</v>
      </c>
    </row>
    <row r="123" spans="1:44" ht="15.75" thickBot="1">
      <c r="A123" s="169" t="s">
        <v>2635</v>
      </c>
      <c r="B123" s="171" t="s">
        <v>10</v>
      </c>
      <c r="C123" s="171" t="s">
        <v>2636</v>
      </c>
      <c r="D123" s="171">
        <v>22</v>
      </c>
      <c r="E123" s="171" t="s">
        <v>132</v>
      </c>
      <c r="F123" s="171" t="s">
        <v>43</v>
      </c>
      <c r="G123" s="171">
        <v>1</v>
      </c>
      <c r="H123" s="171">
        <v>1</v>
      </c>
      <c r="I123" s="171">
        <v>0.5</v>
      </c>
      <c r="J123" s="303">
        <v>7.34</v>
      </c>
      <c r="K123" s="171">
        <v>31</v>
      </c>
      <c r="L123" s="171">
        <v>3</v>
      </c>
      <c r="M123" s="171">
        <v>8</v>
      </c>
      <c r="N123" s="171">
        <v>0</v>
      </c>
      <c r="O123" s="171">
        <v>0</v>
      </c>
      <c r="P123" s="171">
        <v>0</v>
      </c>
      <c r="Q123" s="319">
        <v>41.2</v>
      </c>
      <c r="R123" s="305">
        <v>1.6559999999999999</v>
      </c>
      <c r="S123" s="171">
        <v>44</v>
      </c>
      <c r="T123" s="171">
        <v>35</v>
      </c>
      <c r="U123" s="171">
        <v>34</v>
      </c>
      <c r="V123" s="171">
        <v>11</v>
      </c>
      <c r="W123" s="171">
        <v>25</v>
      </c>
      <c r="X123" s="171">
        <v>0</v>
      </c>
      <c r="Y123" s="171">
        <v>33</v>
      </c>
      <c r="Z123" s="171">
        <v>3</v>
      </c>
      <c r="AA123" s="171">
        <v>1</v>
      </c>
      <c r="AB123" s="171">
        <v>5</v>
      </c>
      <c r="AC123" s="171">
        <v>192</v>
      </c>
      <c r="AD123" s="171">
        <v>57</v>
      </c>
      <c r="AE123" s="171">
        <v>7.02</v>
      </c>
      <c r="AF123" s="304">
        <v>9.5</v>
      </c>
      <c r="AG123" s="304">
        <v>2.4</v>
      </c>
      <c r="AH123" s="304">
        <v>5.4</v>
      </c>
      <c r="AI123" s="304">
        <v>7.1</v>
      </c>
      <c r="AJ123" s="303">
        <v>1.32</v>
      </c>
      <c r="AK123" s="302"/>
      <c r="AL123" s="331">
        <v>0.41</v>
      </c>
      <c r="AM123" s="331">
        <v>0.73499999999999999</v>
      </c>
      <c r="AN123" s="331">
        <v>1.1459999999999999</v>
      </c>
      <c r="AO123" s="290"/>
      <c r="AP123" s="331">
        <v>0.35699999999999998</v>
      </c>
      <c r="AQ123" s="331">
        <v>0.41299999999999998</v>
      </c>
      <c r="AR123" s="331">
        <v>0.77</v>
      </c>
    </row>
    <row r="124" spans="1:44" ht="15.75" thickBot="1">
      <c r="A124" s="169" t="s">
        <v>804</v>
      </c>
      <c r="B124" s="171" t="s">
        <v>10</v>
      </c>
      <c r="C124" s="171" t="s">
        <v>2637</v>
      </c>
      <c r="D124" s="171">
        <v>29</v>
      </c>
      <c r="E124" s="171" t="s">
        <v>44</v>
      </c>
      <c r="F124" s="171" t="s">
        <v>34</v>
      </c>
      <c r="G124" s="171">
        <v>0</v>
      </c>
      <c r="H124" s="171">
        <v>3</v>
      </c>
      <c r="I124" s="171">
        <v>0</v>
      </c>
      <c r="J124" s="303">
        <v>6.31</v>
      </c>
      <c r="K124" s="171">
        <v>11</v>
      </c>
      <c r="L124" s="171">
        <v>5</v>
      </c>
      <c r="M124" s="171">
        <v>2</v>
      </c>
      <c r="N124" s="171">
        <v>0</v>
      </c>
      <c r="O124" s="171">
        <v>0</v>
      </c>
      <c r="P124" s="171">
        <v>0</v>
      </c>
      <c r="Q124" s="319">
        <v>41.1</v>
      </c>
      <c r="R124" s="305">
        <v>1.8149999999999999</v>
      </c>
      <c r="S124" s="171">
        <v>48</v>
      </c>
      <c r="T124" s="171">
        <v>32</v>
      </c>
      <c r="U124" s="171">
        <v>29</v>
      </c>
      <c r="V124" s="171">
        <v>9</v>
      </c>
      <c r="W124" s="171">
        <v>27</v>
      </c>
      <c r="X124" s="171">
        <v>0</v>
      </c>
      <c r="Y124" s="171">
        <v>39</v>
      </c>
      <c r="Z124" s="171">
        <v>3</v>
      </c>
      <c r="AA124" s="171">
        <v>0</v>
      </c>
      <c r="AB124" s="171">
        <v>3</v>
      </c>
      <c r="AC124" s="171">
        <v>196</v>
      </c>
      <c r="AD124" s="171">
        <v>73</v>
      </c>
      <c r="AE124" s="171">
        <v>6.28</v>
      </c>
      <c r="AF124" s="304">
        <v>10.5</v>
      </c>
      <c r="AG124" s="304">
        <v>2</v>
      </c>
      <c r="AH124" s="304">
        <v>5.9</v>
      </c>
      <c r="AI124" s="304">
        <v>8.5</v>
      </c>
      <c r="AJ124" s="303">
        <v>1.44</v>
      </c>
      <c r="AK124" s="302"/>
      <c r="AL124" s="331">
        <v>0.29099999999999998</v>
      </c>
      <c r="AM124" s="331">
        <v>0.29199999999999998</v>
      </c>
      <c r="AN124" s="331">
        <v>0.58199999999999996</v>
      </c>
      <c r="AO124" s="290"/>
      <c r="AP124" s="331">
        <v>0.48199999999999998</v>
      </c>
      <c r="AQ124" s="331">
        <v>0.73</v>
      </c>
      <c r="AR124" s="331">
        <v>1.212</v>
      </c>
    </row>
    <row r="125" spans="1:44" ht="15.75" thickBot="1">
      <c r="A125" s="169" t="s">
        <v>2638</v>
      </c>
      <c r="B125" s="171" t="s">
        <v>10</v>
      </c>
      <c r="C125" s="171" t="s">
        <v>2639</v>
      </c>
      <c r="D125" s="171">
        <v>35</v>
      </c>
      <c r="E125" s="171" t="s">
        <v>55</v>
      </c>
      <c r="F125" s="171" t="s">
        <v>34</v>
      </c>
      <c r="G125" s="171">
        <v>1</v>
      </c>
      <c r="H125" s="171">
        <v>1</v>
      </c>
      <c r="I125" s="171">
        <v>0.5</v>
      </c>
      <c r="J125" s="303">
        <v>4.3499999999999996</v>
      </c>
      <c r="K125" s="171">
        <v>32</v>
      </c>
      <c r="L125" s="171">
        <v>0</v>
      </c>
      <c r="M125" s="171">
        <v>11</v>
      </c>
      <c r="N125" s="171">
        <v>0</v>
      </c>
      <c r="O125" s="171">
        <v>0</v>
      </c>
      <c r="P125" s="171">
        <v>0</v>
      </c>
      <c r="Q125" s="319">
        <v>41.1</v>
      </c>
      <c r="R125" s="305">
        <v>1.548</v>
      </c>
      <c r="S125" s="171">
        <v>50</v>
      </c>
      <c r="T125" s="171">
        <v>20</v>
      </c>
      <c r="U125" s="171">
        <v>20</v>
      </c>
      <c r="V125" s="171">
        <v>3</v>
      </c>
      <c r="W125" s="171">
        <v>14</v>
      </c>
      <c r="X125" s="171">
        <v>3</v>
      </c>
      <c r="Y125" s="171">
        <v>33</v>
      </c>
      <c r="Z125" s="171">
        <v>1</v>
      </c>
      <c r="AA125" s="171">
        <v>0</v>
      </c>
      <c r="AB125" s="171">
        <v>1</v>
      </c>
      <c r="AC125" s="171">
        <v>178</v>
      </c>
      <c r="AD125" s="171">
        <v>105</v>
      </c>
      <c r="AE125" s="171">
        <v>3.59</v>
      </c>
      <c r="AF125" s="304">
        <v>10.9</v>
      </c>
      <c r="AG125" s="304">
        <v>0.7</v>
      </c>
      <c r="AH125" s="304">
        <v>3</v>
      </c>
      <c r="AI125" s="304">
        <v>7.2</v>
      </c>
      <c r="AJ125" s="303">
        <v>2.36</v>
      </c>
      <c r="AK125" s="302"/>
      <c r="AL125" s="331">
        <v>0.42899999999999999</v>
      </c>
      <c r="AM125" s="331">
        <v>0.49</v>
      </c>
      <c r="AN125" s="331">
        <v>0.91800000000000004</v>
      </c>
      <c r="AO125" s="290"/>
      <c r="AP125" s="331">
        <v>0.33900000000000002</v>
      </c>
      <c r="AQ125" s="331">
        <v>0.42</v>
      </c>
      <c r="AR125" s="331">
        <v>0.75800000000000001</v>
      </c>
    </row>
    <row r="126" spans="1:44" ht="15.75" thickBot="1">
      <c r="A126" s="169" t="s">
        <v>2640</v>
      </c>
      <c r="B126" s="171" t="s">
        <v>10</v>
      </c>
      <c r="C126" s="171" t="s">
        <v>2641</v>
      </c>
      <c r="D126" s="171">
        <v>29</v>
      </c>
      <c r="E126" s="171" t="s">
        <v>49</v>
      </c>
      <c r="F126" s="171" t="s">
        <v>43</v>
      </c>
      <c r="G126" s="171">
        <v>3</v>
      </c>
      <c r="H126" s="171">
        <v>1</v>
      </c>
      <c r="I126" s="171">
        <v>0.75</v>
      </c>
      <c r="J126" s="303">
        <v>3.92</v>
      </c>
      <c r="K126" s="171">
        <v>52</v>
      </c>
      <c r="L126" s="171">
        <v>0</v>
      </c>
      <c r="M126" s="171">
        <v>8</v>
      </c>
      <c r="N126" s="171">
        <v>0</v>
      </c>
      <c r="O126" s="171">
        <v>0</v>
      </c>
      <c r="P126" s="171">
        <v>0</v>
      </c>
      <c r="Q126" s="319">
        <v>41.1</v>
      </c>
      <c r="R126" s="305">
        <v>1.766</v>
      </c>
      <c r="S126" s="171">
        <v>47</v>
      </c>
      <c r="T126" s="171">
        <v>20</v>
      </c>
      <c r="U126" s="171">
        <v>18</v>
      </c>
      <c r="V126" s="171">
        <v>7</v>
      </c>
      <c r="W126" s="171">
        <v>26</v>
      </c>
      <c r="X126" s="171">
        <v>1</v>
      </c>
      <c r="Y126" s="171">
        <v>54</v>
      </c>
      <c r="Z126" s="171">
        <v>1</v>
      </c>
      <c r="AA126" s="171">
        <v>0</v>
      </c>
      <c r="AB126" s="171">
        <v>1</v>
      </c>
      <c r="AC126" s="171">
        <v>197</v>
      </c>
      <c r="AD126" s="171">
        <v>123</v>
      </c>
      <c r="AE126" s="171">
        <v>4.71</v>
      </c>
      <c r="AF126" s="304">
        <v>10.199999999999999</v>
      </c>
      <c r="AG126" s="304">
        <v>1.5</v>
      </c>
      <c r="AH126" s="304">
        <v>5.7</v>
      </c>
      <c r="AI126" s="304">
        <v>11.8</v>
      </c>
      <c r="AJ126" s="303">
        <v>2.08</v>
      </c>
      <c r="AK126" s="302"/>
      <c r="AL126" s="331">
        <v>0.33300000000000002</v>
      </c>
      <c r="AM126" s="331">
        <v>0.377</v>
      </c>
      <c r="AN126" s="331">
        <v>0.71</v>
      </c>
      <c r="AO126" s="290"/>
      <c r="AP126" s="331">
        <v>0.39700000000000002</v>
      </c>
      <c r="AQ126" s="331">
        <v>0.52300000000000002</v>
      </c>
      <c r="AR126" s="331">
        <v>0.92</v>
      </c>
    </row>
    <row r="127" spans="1:44" ht="15.75" thickBot="1">
      <c r="A127" s="169" t="s">
        <v>2642</v>
      </c>
      <c r="B127" s="171" t="s">
        <v>35</v>
      </c>
      <c r="C127" s="171" t="s">
        <v>2643</v>
      </c>
      <c r="D127" s="171">
        <v>31</v>
      </c>
      <c r="E127" s="171" t="s">
        <v>57</v>
      </c>
      <c r="F127" s="171" t="s">
        <v>34</v>
      </c>
      <c r="G127" s="171">
        <v>5</v>
      </c>
      <c r="H127" s="171">
        <v>1</v>
      </c>
      <c r="I127" s="171">
        <v>0.83299999999999996</v>
      </c>
      <c r="J127" s="303">
        <v>3.51</v>
      </c>
      <c r="K127" s="171">
        <v>9</v>
      </c>
      <c r="L127" s="171">
        <v>6</v>
      </c>
      <c r="M127" s="171">
        <v>2</v>
      </c>
      <c r="N127" s="171">
        <v>0</v>
      </c>
      <c r="O127" s="171">
        <v>0</v>
      </c>
      <c r="P127" s="171">
        <v>1</v>
      </c>
      <c r="Q127" s="319">
        <v>41</v>
      </c>
      <c r="R127" s="305">
        <v>1.2929999999999999</v>
      </c>
      <c r="S127" s="171">
        <v>43</v>
      </c>
      <c r="T127" s="171">
        <v>22</v>
      </c>
      <c r="U127" s="171">
        <v>16</v>
      </c>
      <c r="V127" s="171">
        <v>6</v>
      </c>
      <c r="W127" s="171">
        <v>10</v>
      </c>
      <c r="X127" s="171">
        <v>0</v>
      </c>
      <c r="Y127" s="171">
        <v>37</v>
      </c>
      <c r="Z127" s="171">
        <v>2</v>
      </c>
      <c r="AA127" s="171">
        <v>0</v>
      </c>
      <c r="AB127" s="171">
        <v>1</v>
      </c>
      <c r="AC127" s="171">
        <v>178</v>
      </c>
      <c r="AD127" s="171">
        <v>122</v>
      </c>
      <c r="AE127" s="171">
        <v>4.13</v>
      </c>
      <c r="AF127" s="304">
        <v>9.4</v>
      </c>
      <c r="AG127" s="304">
        <v>1.3</v>
      </c>
      <c r="AH127" s="304">
        <v>2.2000000000000002</v>
      </c>
      <c r="AI127" s="304">
        <v>8.1</v>
      </c>
      <c r="AJ127" s="303">
        <v>3.7</v>
      </c>
      <c r="AK127" s="302"/>
      <c r="AL127" s="331">
        <v>0.35699999999999998</v>
      </c>
      <c r="AM127" s="331">
        <v>0.71099999999999997</v>
      </c>
      <c r="AN127" s="331">
        <v>1.0680000000000001</v>
      </c>
      <c r="AO127" s="290"/>
      <c r="AP127" s="331">
        <v>0.29599999999999999</v>
      </c>
      <c r="AQ127" s="331">
        <v>0.32500000000000001</v>
      </c>
      <c r="AR127" s="331">
        <v>0.622</v>
      </c>
    </row>
    <row r="128" spans="1:44" ht="15.75" thickBot="1">
      <c r="A128" s="169" t="s">
        <v>2644</v>
      </c>
      <c r="B128" s="171" t="s">
        <v>10</v>
      </c>
      <c r="C128" s="171" t="s">
        <v>2645</v>
      </c>
      <c r="D128" s="171">
        <v>35</v>
      </c>
      <c r="E128" s="171" t="s">
        <v>58</v>
      </c>
      <c r="F128" s="171" t="s">
        <v>43</v>
      </c>
      <c r="G128" s="171">
        <v>1</v>
      </c>
      <c r="H128" s="171">
        <v>0</v>
      </c>
      <c r="I128" s="171">
        <v>1</v>
      </c>
      <c r="J128" s="303">
        <v>3.54</v>
      </c>
      <c r="K128" s="171">
        <v>46</v>
      </c>
      <c r="L128" s="171">
        <v>0</v>
      </c>
      <c r="M128" s="171">
        <v>10</v>
      </c>
      <c r="N128" s="171">
        <v>0</v>
      </c>
      <c r="O128" s="171">
        <v>0</v>
      </c>
      <c r="P128" s="171">
        <v>0</v>
      </c>
      <c r="Q128" s="319">
        <v>40.200000000000003</v>
      </c>
      <c r="R128" s="305">
        <v>1.18</v>
      </c>
      <c r="S128" s="171">
        <v>28</v>
      </c>
      <c r="T128" s="171">
        <v>16</v>
      </c>
      <c r="U128" s="171">
        <v>16</v>
      </c>
      <c r="V128" s="171">
        <v>6</v>
      </c>
      <c r="W128" s="171">
        <v>20</v>
      </c>
      <c r="X128" s="171">
        <v>1</v>
      </c>
      <c r="Y128" s="171">
        <v>27</v>
      </c>
      <c r="Z128" s="171">
        <v>3</v>
      </c>
      <c r="AA128" s="171">
        <v>0</v>
      </c>
      <c r="AB128" s="171">
        <v>1</v>
      </c>
      <c r="AC128" s="171">
        <v>166</v>
      </c>
      <c r="AD128" s="171">
        <v>121</v>
      </c>
      <c r="AE128" s="171">
        <v>5.44</v>
      </c>
      <c r="AF128" s="304">
        <v>6.2</v>
      </c>
      <c r="AG128" s="304">
        <v>1.3</v>
      </c>
      <c r="AH128" s="304">
        <v>4.4000000000000004</v>
      </c>
      <c r="AI128" s="304">
        <v>6</v>
      </c>
      <c r="AJ128" s="303">
        <v>1.35</v>
      </c>
      <c r="AK128" s="302"/>
      <c r="AL128" s="331">
        <v>0.32200000000000001</v>
      </c>
      <c r="AM128" s="331">
        <v>0.33300000000000002</v>
      </c>
      <c r="AN128" s="331">
        <v>0.65500000000000003</v>
      </c>
      <c r="AO128" s="290"/>
      <c r="AP128" s="331">
        <v>0.29899999999999999</v>
      </c>
      <c r="AQ128" s="331">
        <v>0.40899999999999997</v>
      </c>
      <c r="AR128" s="331">
        <v>0.70799999999999996</v>
      </c>
    </row>
    <row r="129" spans="1:44" ht="15.75" thickBot="1">
      <c r="A129" s="169" t="s">
        <v>2646</v>
      </c>
      <c r="B129" s="171" t="s">
        <v>10</v>
      </c>
      <c r="C129" s="171" t="s">
        <v>2647</v>
      </c>
      <c r="D129" s="171">
        <v>26</v>
      </c>
      <c r="E129" s="171" t="s">
        <v>57</v>
      </c>
      <c r="F129" s="171" t="s">
        <v>34</v>
      </c>
      <c r="G129" s="171">
        <v>6</v>
      </c>
      <c r="H129" s="171">
        <v>3</v>
      </c>
      <c r="I129" s="171">
        <v>0.66700000000000004</v>
      </c>
      <c r="J129" s="303">
        <v>2.66</v>
      </c>
      <c r="K129" s="171">
        <v>45</v>
      </c>
      <c r="L129" s="171">
        <v>0</v>
      </c>
      <c r="M129" s="171">
        <v>7</v>
      </c>
      <c r="N129" s="171">
        <v>0</v>
      </c>
      <c r="O129" s="171">
        <v>0</v>
      </c>
      <c r="P129" s="171">
        <v>1</v>
      </c>
      <c r="Q129" s="319">
        <v>40.200000000000003</v>
      </c>
      <c r="R129" s="305">
        <v>1.254</v>
      </c>
      <c r="S129" s="171">
        <v>30</v>
      </c>
      <c r="T129" s="171">
        <v>12</v>
      </c>
      <c r="U129" s="171">
        <v>12</v>
      </c>
      <c r="V129" s="171">
        <v>2</v>
      </c>
      <c r="W129" s="171">
        <v>21</v>
      </c>
      <c r="X129" s="171">
        <v>3</v>
      </c>
      <c r="Y129" s="171">
        <v>35</v>
      </c>
      <c r="Z129" s="171">
        <v>5</v>
      </c>
      <c r="AA129" s="171">
        <v>1</v>
      </c>
      <c r="AB129" s="171">
        <v>1</v>
      </c>
      <c r="AC129" s="171">
        <v>173</v>
      </c>
      <c r="AD129" s="171">
        <v>161</v>
      </c>
      <c r="AE129" s="171">
        <v>3.99</v>
      </c>
      <c r="AF129" s="304">
        <v>6.6</v>
      </c>
      <c r="AG129" s="304">
        <v>0.4</v>
      </c>
      <c r="AH129" s="304">
        <v>4.5999999999999996</v>
      </c>
      <c r="AI129" s="304">
        <v>7.7</v>
      </c>
      <c r="AJ129" s="303">
        <v>1.67</v>
      </c>
      <c r="AK129" s="302"/>
      <c r="AL129" s="331">
        <v>0.33300000000000002</v>
      </c>
      <c r="AM129" s="331">
        <v>0.41299999999999998</v>
      </c>
      <c r="AN129" s="331">
        <v>0.746</v>
      </c>
      <c r="AO129" s="290"/>
      <c r="AP129" s="331">
        <v>0.32200000000000001</v>
      </c>
      <c r="AQ129" s="331">
        <v>0.23499999999999999</v>
      </c>
      <c r="AR129" s="331">
        <v>0.55700000000000005</v>
      </c>
    </row>
    <row r="130" spans="1:44" ht="15.75" thickBot="1">
      <c r="A130" s="169" t="s">
        <v>2648</v>
      </c>
      <c r="B130" s="171" t="s">
        <v>35</v>
      </c>
      <c r="C130" s="171" t="s">
        <v>2649</v>
      </c>
      <c r="D130" s="171">
        <v>25</v>
      </c>
      <c r="E130" s="171" t="s">
        <v>53</v>
      </c>
      <c r="F130" s="171" t="s">
        <v>54</v>
      </c>
      <c r="G130" s="171">
        <v>1</v>
      </c>
      <c r="H130" s="171">
        <v>1</v>
      </c>
      <c r="I130" s="171">
        <v>0.5</v>
      </c>
      <c r="J130" s="303">
        <v>6.08</v>
      </c>
      <c r="K130" s="171">
        <v>11</v>
      </c>
      <c r="L130" s="171">
        <v>8</v>
      </c>
      <c r="M130" s="171">
        <v>1</v>
      </c>
      <c r="N130" s="171">
        <v>0</v>
      </c>
      <c r="O130" s="171">
        <v>0</v>
      </c>
      <c r="P130" s="171">
        <v>0</v>
      </c>
      <c r="Q130" s="319">
        <v>40</v>
      </c>
      <c r="R130" s="305">
        <v>1.75</v>
      </c>
      <c r="S130" s="171">
        <v>59</v>
      </c>
      <c r="T130" s="171">
        <v>27</v>
      </c>
      <c r="U130" s="171">
        <v>27</v>
      </c>
      <c r="V130" s="171">
        <v>8</v>
      </c>
      <c r="W130" s="171">
        <v>11</v>
      </c>
      <c r="X130" s="171">
        <v>0</v>
      </c>
      <c r="Y130" s="171">
        <v>32</v>
      </c>
      <c r="Z130" s="171">
        <v>1</v>
      </c>
      <c r="AA130" s="171">
        <v>0</v>
      </c>
      <c r="AB130" s="171">
        <v>2</v>
      </c>
      <c r="AC130" s="171">
        <v>185</v>
      </c>
      <c r="AD130" s="171">
        <v>71</v>
      </c>
      <c r="AE130" s="171">
        <v>5.0599999999999996</v>
      </c>
      <c r="AF130" s="304">
        <v>13.3</v>
      </c>
      <c r="AG130" s="304">
        <v>1.8</v>
      </c>
      <c r="AH130" s="304">
        <v>2.5</v>
      </c>
      <c r="AI130" s="304">
        <v>7.2</v>
      </c>
      <c r="AJ130" s="303">
        <v>2.91</v>
      </c>
      <c r="AK130" s="302"/>
      <c r="AL130" s="331">
        <v>0.37</v>
      </c>
      <c r="AM130" s="331">
        <v>0.46500000000000002</v>
      </c>
      <c r="AN130" s="331">
        <v>0.83499999999999996</v>
      </c>
      <c r="AO130" s="290"/>
      <c r="AP130" s="331">
        <v>0.38800000000000001</v>
      </c>
      <c r="AQ130" s="331">
        <v>0.56599999999999995</v>
      </c>
      <c r="AR130" s="331">
        <v>0.95399999999999996</v>
      </c>
    </row>
    <row r="131" spans="1:44">
      <c r="A131" s="169" t="s">
        <v>2650</v>
      </c>
      <c r="B131" s="171" t="s">
        <v>10</v>
      </c>
      <c r="C131" s="171" t="s">
        <v>2651</v>
      </c>
      <c r="D131" s="171">
        <v>28</v>
      </c>
      <c r="E131" s="171" t="s">
        <v>55</v>
      </c>
      <c r="F131" s="171" t="s">
        <v>34</v>
      </c>
      <c r="G131" s="171">
        <v>1</v>
      </c>
      <c r="H131" s="171">
        <v>1</v>
      </c>
      <c r="I131" s="171">
        <v>0.5</v>
      </c>
      <c r="J131" s="303">
        <v>3.18</v>
      </c>
      <c r="K131" s="171">
        <v>33</v>
      </c>
      <c r="L131" s="171">
        <v>0</v>
      </c>
      <c r="M131" s="171">
        <v>8</v>
      </c>
      <c r="N131" s="171">
        <v>0</v>
      </c>
      <c r="O131" s="171">
        <v>0</v>
      </c>
      <c r="P131" s="171">
        <v>0</v>
      </c>
      <c r="Q131" s="319">
        <v>39.200000000000003</v>
      </c>
      <c r="R131" s="305">
        <v>1.21</v>
      </c>
      <c r="S131" s="171">
        <v>37</v>
      </c>
      <c r="T131" s="171">
        <v>17</v>
      </c>
      <c r="U131" s="171">
        <v>14</v>
      </c>
      <c r="V131" s="171">
        <v>7</v>
      </c>
      <c r="W131" s="171">
        <v>11</v>
      </c>
      <c r="X131" s="171">
        <v>2</v>
      </c>
      <c r="Y131" s="171">
        <v>37</v>
      </c>
      <c r="Z131" s="171">
        <v>1</v>
      </c>
      <c r="AA131" s="171">
        <v>0</v>
      </c>
      <c r="AB131" s="171">
        <v>1</v>
      </c>
      <c r="AC131" s="171">
        <v>162</v>
      </c>
      <c r="AD131" s="171">
        <v>144</v>
      </c>
      <c r="AE131" s="171">
        <v>4.49</v>
      </c>
      <c r="AF131" s="304">
        <v>8.4</v>
      </c>
      <c r="AG131" s="304">
        <v>1.6</v>
      </c>
      <c r="AH131" s="304">
        <v>2.5</v>
      </c>
      <c r="AI131" s="304">
        <v>8.4</v>
      </c>
      <c r="AJ131" s="303">
        <v>3.36</v>
      </c>
      <c r="AK131" s="302"/>
      <c r="AL131" s="338">
        <v>0.30399999999999999</v>
      </c>
      <c r="AM131" s="338">
        <v>0.59299999999999997</v>
      </c>
      <c r="AN131" s="338">
        <v>0.89600000000000002</v>
      </c>
      <c r="AO131" s="290"/>
      <c r="AP131" s="338">
        <v>0.308</v>
      </c>
      <c r="AQ131" s="338">
        <v>0.40899999999999997</v>
      </c>
      <c r="AR131" s="338">
        <v>0.71599999999999997</v>
      </c>
    </row>
    <row r="132" spans="1:44" ht="15.75" thickBot="1">
      <c r="A132" s="169" t="s">
        <v>2652</v>
      </c>
      <c r="B132" s="171" t="s">
        <v>10</v>
      </c>
      <c r="C132" s="171" t="s">
        <v>2653</v>
      </c>
      <c r="D132" s="171">
        <v>24</v>
      </c>
      <c r="E132" s="171" t="s">
        <v>137</v>
      </c>
      <c r="F132" s="171" t="s">
        <v>34</v>
      </c>
      <c r="G132" s="171">
        <v>1</v>
      </c>
      <c r="H132" s="171">
        <v>1</v>
      </c>
      <c r="I132" s="171">
        <v>0.5</v>
      </c>
      <c r="J132" s="303">
        <v>3.89</v>
      </c>
      <c r="K132" s="171">
        <v>37</v>
      </c>
      <c r="L132" s="171">
        <v>0</v>
      </c>
      <c r="M132" s="171">
        <v>12</v>
      </c>
      <c r="N132" s="171">
        <v>0</v>
      </c>
      <c r="O132" s="171">
        <v>0</v>
      </c>
      <c r="P132" s="171">
        <v>0</v>
      </c>
      <c r="Q132" s="319">
        <v>39.1</v>
      </c>
      <c r="R132" s="305">
        <v>1.347</v>
      </c>
      <c r="S132" s="171">
        <v>45</v>
      </c>
      <c r="T132" s="171">
        <v>17</v>
      </c>
      <c r="U132" s="171">
        <v>17</v>
      </c>
      <c r="V132" s="171">
        <v>5</v>
      </c>
      <c r="W132" s="171">
        <v>8</v>
      </c>
      <c r="X132" s="171">
        <v>1</v>
      </c>
      <c r="Y132" s="171">
        <v>40</v>
      </c>
      <c r="Z132" s="171">
        <v>3</v>
      </c>
      <c r="AA132" s="171">
        <v>0</v>
      </c>
      <c r="AB132" s="171">
        <v>2</v>
      </c>
      <c r="AC132" s="171">
        <v>171</v>
      </c>
      <c r="AD132" s="171">
        <v>117</v>
      </c>
      <c r="AE132" s="171">
        <v>3.62</v>
      </c>
      <c r="AF132" s="304">
        <v>10.3</v>
      </c>
      <c r="AG132" s="304">
        <v>1.1000000000000001</v>
      </c>
      <c r="AH132" s="304">
        <v>1.8</v>
      </c>
      <c r="AI132" s="304">
        <v>9.1999999999999993</v>
      </c>
      <c r="AJ132" s="303">
        <v>5</v>
      </c>
      <c r="AK132" s="302"/>
      <c r="AL132" s="331">
        <v>0.439</v>
      </c>
      <c r="AM132" s="331">
        <v>0.52800000000000002</v>
      </c>
      <c r="AN132" s="331">
        <v>0.96699999999999997</v>
      </c>
      <c r="AO132" s="290"/>
      <c r="AP132" s="331">
        <v>0.29499999999999998</v>
      </c>
      <c r="AQ132" s="331">
        <v>0.41499999999999998</v>
      </c>
      <c r="AR132" s="331">
        <v>0.70899999999999996</v>
      </c>
    </row>
    <row r="133" spans="1:44" ht="15.75" thickBot="1">
      <c r="A133" s="169" t="s">
        <v>2654</v>
      </c>
      <c r="B133" s="171" t="s">
        <v>10</v>
      </c>
      <c r="C133" s="171" t="s">
        <v>2655</v>
      </c>
      <c r="D133" s="171">
        <v>26</v>
      </c>
      <c r="E133" s="171" t="s">
        <v>69</v>
      </c>
      <c r="F133" s="171" t="s">
        <v>43</v>
      </c>
      <c r="G133" s="171">
        <v>2</v>
      </c>
      <c r="H133" s="171">
        <v>3</v>
      </c>
      <c r="I133" s="171">
        <v>0.4</v>
      </c>
      <c r="J133" s="303">
        <v>5.08</v>
      </c>
      <c r="K133" s="171">
        <v>18</v>
      </c>
      <c r="L133" s="171">
        <v>2</v>
      </c>
      <c r="M133" s="171">
        <v>6</v>
      </c>
      <c r="N133" s="171">
        <v>0</v>
      </c>
      <c r="O133" s="171">
        <v>0</v>
      </c>
      <c r="P133" s="171">
        <v>0</v>
      </c>
      <c r="Q133" s="319">
        <v>39</v>
      </c>
      <c r="R133" s="305">
        <v>1.4870000000000001</v>
      </c>
      <c r="S133" s="171">
        <v>43</v>
      </c>
      <c r="T133" s="171">
        <v>23</v>
      </c>
      <c r="U133" s="171">
        <v>22</v>
      </c>
      <c r="V133" s="171">
        <v>8</v>
      </c>
      <c r="W133" s="171">
        <v>15</v>
      </c>
      <c r="X133" s="171">
        <v>1</v>
      </c>
      <c r="Y133" s="171">
        <v>23</v>
      </c>
      <c r="Z133" s="171">
        <v>1</v>
      </c>
      <c r="AA133" s="171">
        <v>0</v>
      </c>
      <c r="AB133" s="171">
        <v>3</v>
      </c>
      <c r="AC133" s="171">
        <v>170</v>
      </c>
      <c r="AD133" s="171">
        <v>88</v>
      </c>
      <c r="AE133" s="171">
        <v>5.88</v>
      </c>
      <c r="AF133" s="304">
        <v>9.9</v>
      </c>
      <c r="AG133" s="304">
        <v>1.8</v>
      </c>
      <c r="AH133" s="304">
        <v>3.5</v>
      </c>
      <c r="AI133" s="304">
        <v>5.3</v>
      </c>
      <c r="AJ133" s="303">
        <v>1.53</v>
      </c>
      <c r="AK133" s="302"/>
      <c r="AL133" s="331">
        <v>0.29599999999999999</v>
      </c>
      <c r="AM133" s="331">
        <v>0.45300000000000001</v>
      </c>
      <c r="AN133" s="331">
        <v>0.749</v>
      </c>
      <c r="AO133" s="290"/>
      <c r="AP133" s="331">
        <v>0.38800000000000001</v>
      </c>
      <c r="AQ133" s="331">
        <v>0.56200000000000006</v>
      </c>
      <c r="AR133" s="331">
        <v>0.95</v>
      </c>
    </row>
    <row r="134" spans="1:44" ht="15.75" thickBot="1">
      <c r="A134" s="169" t="s">
        <v>2656</v>
      </c>
      <c r="B134" s="171" t="s">
        <v>35</v>
      </c>
      <c r="C134" s="171" t="s">
        <v>2657</v>
      </c>
      <c r="D134" s="171">
        <v>26</v>
      </c>
      <c r="E134" s="171" t="s">
        <v>89</v>
      </c>
      <c r="F134" s="171" t="s">
        <v>34</v>
      </c>
      <c r="G134" s="171">
        <v>0</v>
      </c>
      <c r="H134" s="171">
        <v>1</v>
      </c>
      <c r="I134" s="171">
        <v>0</v>
      </c>
      <c r="J134" s="303">
        <v>3.82</v>
      </c>
      <c r="K134" s="171">
        <v>55</v>
      </c>
      <c r="L134" s="171">
        <v>0</v>
      </c>
      <c r="M134" s="171">
        <v>13</v>
      </c>
      <c r="N134" s="171">
        <v>0</v>
      </c>
      <c r="O134" s="171">
        <v>0</v>
      </c>
      <c r="P134" s="171">
        <v>0</v>
      </c>
      <c r="Q134" s="319">
        <v>37.200000000000003</v>
      </c>
      <c r="R134" s="305">
        <v>1.381</v>
      </c>
      <c r="S134" s="171">
        <v>37</v>
      </c>
      <c r="T134" s="171">
        <v>16</v>
      </c>
      <c r="U134" s="171">
        <v>16</v>
      </c>
      <c r="V134" s="171">
        <v>5</v>
      </c>
      <c r="W134" s="171">
        <v>15</v>
      </c>
      <c r="X134" s="171">
        <v>1</v>
      </c>
      <c r="Y134" s="171">
        <v>33</v>
      </c>
      <c r="Z134" s="171">
        <v>2</v>
      </c>
      <c r="AA134" s="171">
        <v>1</v>
      </c>
      <c r="AB134" s="171">
        <v>2</v>
      </c>
      <c r="AC134" s="171">
        <v>160</v>
      </c>
      <c r="AD134" s="171">
        <v>120</v>
      </c>
      <c r="AE134" s="171">
        <v>4.49</v>
      </c>
      <c r="AF134" s="304">
        <v>8.8000000000000007</v>
      </c>
      <c r="AG134" s="304">
        <v>1.2</v>
      </c>
      <c r="AH134" s="304">
        <v>3.6</v>
      </c>
      <c r="AI134" s="304">
        <v>7.9</v>
      </c>
      <c r="AJ134" s="303">
        <v>2.2000000000000002</v>
      </c>
      <c r="AK134" s="302"/>
      <c r="AL134" s="331">
        <v>0.32400000000000001</v>
      </c>
      <c r="AM134" s="331">
        <v>0.28799999999999998</v>
      </c>
      <c r="AN134" s="331">
        <v>0.61199999999999999</v>
      </c>
      <c r="AO134" s="290"/>
      <c r="AP134" s="349">
        <v>0.34799999999999998</v>
      </c>
      <c r="AQ134" s="349">
        <v>0.52500000000000002</v>
      </c>
      <c r="AR134" s="349">
        <v>0.873</v>
      </c>
    </row>
    <row r="135" spans="1:44" ht="15.75" thickBot="1">
      <c r="A135" s="169" t="s">
        <v>2658</v>
      </c>
      <c r="B135" s="171" t="s">
        <v>35</v>
      </c>
      <c r="C135" s="171" t="s">
        <v>2659</v>
      </c>
      <c r="D135" s="171">
        <v>33</v>
      </c>
      <c r="E135" s="171" t="s">
        <v>119</v>
      </c>
      <c r="F135" s="171" t="s">
        <v>34</v>
      </c>
      <c r="G135" s="171">
        <v>0</v>
      </c>
      <c r="H135" s="171">
        <v>1</v>
      </c>
      <c r="I135" s="171">
        <v>0</v>
      </c>
      <c r="J135" s="303">
        <v>5.79</v>
      </c>
      <c r="K135" s="171">
        <v>46</v>
      </c>
      <c r="L135" s="171">
        <v>0</v>
      </c>
      <c r="M135" s="171">
        <v>12</v>
      </c>
      <c r="N135" s="171">
        <v>0</v>
      </c>
      <c r="O135" s="171">
        <v>0</v>
      </c>
      <c r="P135" s="171">
        <v>0</v>
      </c>
      <c r="Q135" s="319">
        <v>37.1</v>
      </c>
      <c r="R135" s="305">
        <v>1.393</v>
      </c>
      <c r="S135" s="171">
        <v>36</v>
      </c>
      <c r="T135" s="171">
        <v>25</v>
      </c>
      <c r="U135" s="171">
        <v>24</v>
      </c>
      <c r="V135" s="171">
        <v>8</v>
      </c>
      <c r="W135" s="171">
        <v>16</v>
      </c>
      <c r="X135" s="171">
        <v>2</v>
      </c>
      <c r="Y135" s="171">
        <v>39</v>
      </c>
      <c r="Z135" s="171">
        <v>1</v>
      </c>
      <c r="AA135" s="171">
        <v>0</v>
      </c>
      <c r="AB135" s="171">
        <v>1</v>
      </c>
      <c r="AC135" s="171">
        <v>165</v>
      </c>
      <c r="AD135" s="171">
        <v>69</v>
      </c>
      <c r="AE135" s="171">
        <v>5.22</v>
      </c>
      <c r="AF135" s="304">
        <v>8.6999999999999993</v>
      </c>
      <c r="AG135" s="304">
        <v>1.9</v>
      </c>
      <c r="AH135" s="304">
        <v>3.9</v>
      </c>
      <c r="AI135" s="304">
        <v>9.4</v>
      </c>
      <c r="AJ135" s="303">
        <v>2.44</v>
      </c>
      <c r="AK135" s="302"/>
      <c r="AL135" s="331">
        <v>0.30399999999999999</v>
      </c>
      <c r="AM135" s="331">
        <v>0.54800000000000004</v>
      </c>
      <c r="AN135" s="331">
        <v>0.85199999999999998</v>
      </c>
      <c r="AO135" s="290"/>
      <c r="AP135" s="331">
        <v>0.34100000000000003</v>
      </c>
      <c r="AQ135" s="331">
        <v>0.46600000000000003</v>
      </c>
      <c r="AR135" s="331">
        <v>0.80700000000000005</v>
      </c>
    </row>
    <row r="136" spans="1:44" ht="15.75" thickBot="1">
      <c r="A136" s="169" t="s">
        <v>2660</v>
      </c>
      <c r="B136" s="171" t="s">
        <v>10</v>
      </c>
      <c r="C136" s="171" t="s">
        <v>2661</v>
      </c>
      <c r="D136" s="171">
        <v>29</v>
      </c>
      <c r="E136" s="171" t="s">
        <v>36</v>
      </c>
      <c r="F136" s="171" t="s">
        <v>34</v>
      </c>
      <c r="G136" s="171">
        <v>1</v>
      </c>
      <c r="H136" s="171">
        <v>3</v>
      </c>
      <c r="I136" s="171">
        <v>0.25</v>
      </c>
      <c r="J136" s="303">
        <v>4.38</v>
      </c>
      <c r="K136" s="171">
        <v>26</v>
      </c>
      <c r="L136" s="171">
        <v>0</v>
      </c>
      <c r="M136" s="171">
        <v>7</v>
      </c>
      <c r="N136" s="171">
        <v>0</v>
      </c>
      <c r="O136" s="171">
        <v>0</v>
      </c>
      <c r="P136" s="171">
        <v>0</v>
      </c>
      <c r="Q136" s="319">
        <v>37</v>
      </c>
      <c r="R136" s="305">
        <v>1.2430000000000001</v>
      </c>
      <c r="S136" s="171">
        <v>32</v>
      </c>
      <c r="T136" s="171">
        <v>20</v>
      </c>
      <c r="U136" s="171">
        <v>18</v>
      </c>
      <c r="V136" s="171">
        <v>7</v>
      </c>
      <c r="W136" s="171">
        <v>14</v>
      </c>
      <c r="X136" s="171">
        <v>0</v>
      </c>
      <c r="Y136" s="171">
        <v>35</v>
      </c>
      <c r="Z136" s="171">
        <v>2</v>
      </c>
      <c r="AA136" s="171">
        <v>0</v>
      </c>
      <c r="AB136" s="171">
        <v>1</v>
      </c>
      <c r="AC136" s="171">
        <v>153</v>
      </c>
      <c r="AD136" s="171">
        <v>98</v>
      </c>
      <c r="AE136" s="171">
        <v>5.0199999999999996</v>
      </c>
      <c r="AF136" s="304">
        <v>7.8</v>
      </c>
      <c r="AG136" s="304">
        <v>1.7</v>
      </c>
      <c r="AH136" s="304">
        <v>3.4</v>
      </c>
      <c r="AI136" s="304">
        <v>8.5</v>
      </c>
      <c r="AJ136" s="303">
        <v>2.5</v>
      </c>
      <c r="AK136" s="302"/>
      <c r="AL136" s="331">
        <v>0.29599999999999999</v>
      </c>
      <c r="AM136" s="331">
        <v>0.36099999999999999</v>
      </c>
      <c r="AN136" s="331">
        <v>0.65600000000000003</v>
      </c>
      <c r="AO136" s="290"/>
      <c r="AP136" s="331">
        <v>0.32900000000000001</v>
      </c>
      <c r="AQ136" s="331">
        <v>0.52</v>
      </c>
      <c r="AR136" s="331">
        <v>0.84899999999999998</v>
      </c>
    </row>
    <row r="137" spans="1:44" ht="15.75" thickBot="1">
      <c r="A137" s="169" t="s">
        <v>2662</v>
      </c>
      <c r="B137" s="171" t="s">
        <v>35</v>
      </c>
      <c r="C137" s="171" t="s">
        <v>2663</v>
      </c>
      <c r="D137" s="171">
        <v>30</v>
      </c>
      <c r="E137" s="171" t="s">
        <v>42</v>
      </c>
      <c r="F137" s="171" t="s">
        <v>43</v>
      </c>
      <c r="G137" s="171">
        <v>0</v>
      </c>
      <c r="H137" s="171">
        <v>1</v>
      </c>
      <c r="I137" s="171">
        <v>0</v>
      </c>
      <c r="J137" s="303">
        <v>3.65</v>
      </c>
      <c r="K137" s="171">
        <v>46</v>
      </c>
      <c r="L137" s="171">
        <v>0</v>
      </c>
      <c r="M137" s="171">
        <v>9</v>
      </c>
      <c r="N137" s="171">
        <v>0</v>
      </c>
      <c r="O137" s="171">
        <v>0</v>
      </c>
      <c r="P137" s="171">
        <v>1</v>
      </c>
      <c r="Q137" s="319">
        <v>37</v>
      </c>
      <c r="R137" s="305">
        <v>1.5409999999999999</v>
      </c>
      <c r="S137" s="171">
        <v>39</v>
      </c>
      <c r="T137" s="171">
        <v>16</v>
      </c>
      <c r="U137" s="171">
        <v>15</v>
      </c>
      <c r="V137" s="171">
        <v>3</v>
      </c>
      <c r="W137" s="171">
        <v>18</v>
      </c>
      <c r="X137" s="171">
        <v>1</v>
      </c>
      <c r="Y137" s="171">
        <v>27</v>
      </c>
      <c r="Z137" s="171">
        <v>5</v>
      </c>
      <c r="AA137" s="171">
        <v>1</v>
      </c>
      <c r="AB137" s="171">
        <v>1</v>
      </c>
      <c r="AC137" s="171">
        <v>166</v>
      </c>
      <c r="AD137" s="171">
        <v>117</v>
      </c>
      <c r="AE137" s="171">
        <v>4.62</v>
      </c>
      <c r="AF137" s="304">
        <v>9.5</v>
      </c>
      <c r="AG137" s="304">
        <v>0.7</v>
      </c>
      <c r="AH137" s="304">
        <v>4.4000000000000004</v>
      </c>
      <c r="AI137" s="304">
        <v>6.6</v>
      </c>
      <c r="AJ137" s="303">
        <v>1.5</v>
      </c>
      <c r="AK137" s="302"/>
      <c r="AL137" s="331">
        <v>0.372</v>
      </c>
      <c r="AM137" s="331">
        <v>0.4</v>
      </c>
      <c r="AN137" s="331">
        <v>0.77200000000000002</v>
      </c>
      <c r="AO137" s="290"/>
      <c r="AP137" s="331">
        <v>0.375</v>
      </c>
      <c r="AQ137" s="331">
        <v>0.39700000000000002</v>
      </c>
      <c r="AR137" s="331">
        <v>0.77200000000000002</v>
      </c>
    </row>
    <row r="138" spans="1:44" ht="15.75" thickBot="1">
      <c r="A138" s="169" t="s">
        <v>2664</v>
      </c>
      <c r="B138" s="171" t="s">
        <v>10</v>
      </c>
      <c r="C138" s="171" t="s">
        <v>2665</v>
      </c>
      <c r="D138" s="171">
        <v>27</v>
      </c>
      <c r="E138" s="171" t="s">
        <v>100</v>
      </c>
      <c r="F138" s="171" t="s">
        <v>43</v>
      </c>
      <c r="G138" s="171">
        <v>1</v>
      </c>
      <c r="H138" s="171">
        <v>3</v>
      </c>
      <c r="I138" s="171">
        <v>0.25</v>
      </c>
      <c r="J138" s="303">
        <v>8.1</v>
      </c>
      <c r="K138" s="171">
        <v>10</v>
      </c>
      <c r="L138" s="171">
        <v>4</v>
      </c>
      <c r="M138" s="171">
        <v>0</v>
      </c>
      <c r="N138" s="171">
        <v>1</v>
      </c>
      <c r="O138" s="171">
        <v>0</v>
      </c>
      <c r="P138" s="171">
        <v>0</v>
      </c>
      <c r="Q138" s="319">
        <v>36.200000000000003</v>
      </c>
      <c r="R138" s="305">
        <v>1.7450000000000001</v>
      </c>
      <c r="S138" s="171">
        <v>42</v>
      </c>
      <c r="T138" s="171">
        <v>33</v>
      </c>
      <c r="U138" s="171">
        <v>33</v>
      </c>
      <c r="V138" s="171">
        <v>8</v>
      </c>
      <c r="W138" s="171">
        <v>22</v>
      </c>
      <c r="X138" s="171">
        <v>0</v>
      </c>
      <c r="Y138" s="171">
        <v>28</v>
      </c>
      <c r="Z138" s="171">
        <v>2</v>
      </c>
      <c r="AA138" s="171">
        <v>0</v>
      </c>
      <c r="AB138" s="171">
        <v>3</v>
      </c>
      <c r="AC138" s="171">
        <v>172</v>
      </c>
      <c r="AD138" s="171">
        <v>55</v>
      </c>
      <c r="AE138" s="171">
        <v>6.43</v>
      </c>
      <c r="AF138" s="304">
        <v>10.3</v>
      </c>
      <c r="AG138" s="304">
        <v>2</v>
      </c>
      <c r="AH138" s="304">
        <v>5.4</v>
      </c>
      <c r="AI138" s="304">
        <v>6.9</v>
      </c>
      <c r="AJ138" s="303">
        <v>1.27</v>
      </c>
      <c r="AK138" s="302"/>
      <c r="AL138" s="331">
        <v>0.43</v>
      </c>
      <c r="AM138" s="331">
        <v>0.68200000000000005</v>
      </c>
      <c r="AN138" s="331">
        <v>1.1120000000000001</v>
      </c>
      <c r="AO138" s="290"/>
      <c r="AP138" s="331">
        <v>0.35199999999999998</v>
      </c>
      <c r="AQ138" s="331">
        <v>0.436</v>
      </c>
      <c r="AR138" s="331">
        <v>0.78800000000000003</v>
      </c>
    </row>
    <row r="139" spans="1:44" ht="15.75" thickBot="1">
      <c r="A139" s="169" t="s">
        <v>2666</v>
      </c>
      <c r="B139" s="171" t="s">
        <v>35</v>
      </c>
      <c r="C139" s="171" t="s">
        <v>2667</v>
      </c>
      <c r="D139" s="171">
        <v>27</v>
      </c>
      <c r="E139" s="171" t="s">
        <v>55</v>
      </c>
      <c r="F139" s="171" t="s">
        <v>34</v>
      </c>
      <c r="G139" s="171">
        <v>2</v>
      </c>
      <c r="H139" s="171">
        <v>1</v>
      </c>
      <c r="I139" s="171">
        <v>0.66700000000000004</v>
      </c>
      <c r="J139" s="303">
        <v>3.79</v>
      </c>
      <c r="K139" s="171">
        <v>57</v>
      </c>
      <c r="L139" s="171">
        <v>0</v>
      </c>
      <c r="M139" s="171">
        <v>12</v>
      </c>
      <c r="N139" s="171">
        <v>0</v>
      </c>
      <c r="O139" s="171">
        <v>0</v>
      </c>
      <c r="P139" s="171">
        <v>0</v>
      </c>
      <c r="Q139" s="319">
        <v>35.200000000000003</v>
      </c>
      <c r="R139" s="305">
        <v>0.98099999999999998</v>
      </c>
      <c r="S139" s="171">
        <v>22</v>
      </c>
      <c r="T139" s="171">
        <v>16</v>
      </c>
      <c r="U139" s="171">
        <v>15</v>
      </c>
      <c r="V139" s="171">
        <v>7</v>
      </c>
      <c r="W139" s="171">
        <v>13</v>
      </c>
      <c r="X139" s="171">
        <v>1</v>
      </c>
      <c r="Y139" s="171">
        <v>31</v>
      </c>
      <c r="Z139" s="171">
        <v>3</v>
      </c>
      <c r="AA139" s="171">
        <v>0</v>
      </c>
      <c r="AB139" s="171">
        <v>3</v>
      </c>
      <c r="AC139" s="171">
        <v>141</v>
      </c>
      <c r="AD139" s="171">
        <v>121</v>
      </c>
      <c r="AE139" s="171">
        <v>5.32</v>
      </c>
      <c r="AF139" s="304">
        <v>5.6</v>
      </c>
      <c r="AG139" s="304">
        <v>1.8</v>
      </c>
      <c r="AH139" s="304">
        <v>3.3</v>
      </c>
      <c r="AI139" s="304">
        <v>7.8</v>
      </c>
      <c r="AJ139" s="303">
        <v>2.38</v>
      </c>
      <c r="AK139" s="302"/>
      <c r="AL139" s="331">
        <v>0.224</v>
      </c>
      <c r="AM139" s="331">
        <v>0.30299999999999999</v>
      </c>
      <c r="AN139" s="331">
        <v>0.52700000000000002</v>
      </c>
      <c r="AO139" s="290"/>
      <c r="AP139" s="331">
        <v>0.32300000000000001</v>
      </c>
      <c r="AQ139" s="331">
        <v>0.49099999999999999</v>
      </c>
      <c r="AR139" s="331">
        <v>0.81399999999999995</v>
      </c>
    </row>
    <row r="140" spans="1:44" ht="15.75" thickBot="1">
      <c r="A140" s="169" t="s">
        <v>2668</v>
      </c>
      <c r="B140" s="171" t="s">
        <v>35</v>
      </c>
      <c r="C140" s="171" t="s">
        <v>2669</v>
      </c>
      <c r="D140" s="171">
        <v>36</v>
      </c>
      <c r="E140" s="171" t="s">
        <v>53</v>
      </c>
      <c r="F140" s="171" t="s">
        <v>34</v>
      </c>
      <c r="G140" s="171">
        <v>1</v>
      </c>
      <c r="H140" s="171">
        <v>1</v>
      </c>
      <c r="I140" s="171">
        <v>0.5</v>
      </c>
      <c r="J140" s="303">
        <v>5.09</v>
      </c>
      <c r="K140" s="171">
        <v>37</v>
      </c>
      <c r="L140" s="171">
        <v>0</v>
      </c>
      <c r="M140" s="171">
        <v>9</v>
      </c>
      <c r="N140" s="171">
        <v>0</v>
      </c>
      <c r="O140" s="171">
        <v>0</v>
      </c>
      <c r="P140" s="171">
        <v>0</v>
      </c>
      <c r="Q140" s="319">
        <v>35.1</v>
      </c>
      <c r="R140" s="305">
        <v>1.5569999999999999</v>
      </c>
      <c r="S140" s="171">
        <v>41</v>
      </c>
      <c r="T140" s="171">
        <v>21</v>
      </c>
      <c r="U140" s="171">
        <v>20</v>
      </c>
      <c r="V140" s="171">
        <v>4</v>
      </c>
      <c r="W140" s="171">
        <v>14</v>
      </c>
      <c r="X140" s="171">
        <v>2</v>
      </c>
      <c r="Y140" s="171">
        <v>23</v>
      </c>
      <c r="Z140" s="171">
        <v>2</v>
      </c>
      <c r="AA140" s="171">
        <v>0</v>
      </c>
      <c r="AB140" s="171">
        <v>1</v>
      </c>
      <c r="AC140" s="171">
        <v>159</v>
      </c>
      <c r="AD140" s="171">
        <v>88</v>
      </c>
      <c r="AE140" s="171">
        <v>4.6900000000000004</v>
      </c>
      <c r="AF140" s="304">
        <v>10.4</v>
      </c>
      <c r="AG140" s="304">
        <v>1</v>
      </c>
      <c r="AH140" s="304">
        <v>3.6</v>
      </c>
      <c r="AI140" s="304">
        <v>5.9</v>
      </c>
      <c r="AJ140" s="303">
        <v>1.64</v>
      </c>
      <c r="AK140" s="302"/>
      <c r="AL140" s="331">
        <v>0.29399999999999998</v>
      </c>
      <c r="AM140" s="331">
        <v>0.28599999999999998</v>
      </c>
      <c r="AN140" s="331">
        <v>0.57999999999999996</v>
      </c>
      <c r="AO140" s="290"/>
      <c r="AP140" s="331">
        <v>0.39300000000000002</v>
      </c>
      <c r="AQ140" s="331">
        <v>0.54200000000000004</v>
      </c>
      <c r="AR140" s="331">
        <v>0.93400000000000005</v>
      </c>
    </row>
    <row r="141" spans="1:44" ht="15.75" thickBot="1">
      <c r="A141" s="169" t="s">
        <v>2670</v>
      </c>
      <c r="B141" s="171" t="s">
        <v>35</v>
      </c>
      <c r="C141" s="171" t="s">
        <v>2671</v>
      </c>
      <c r="D141" s="171">
        <v>29</v>
      </c>
      <c r="E141" s="171" t="s">
        <v>33</v>
      </c>
      <c r="F141" s="171" t="s">
        <v>34</v>
      </c>
      <c r="G141" s="171">
        <v>1</v>
      </c>
      <c r="H141" s="171">
        <v>0</v>
      </c>
      <c r="I141" s="171">
        <v>1</v>
      </c>
      <c r="J141" s="303">
        <v>4.8899999999999997</v>
      </c>
      <c r="K141" s="171">
        <v>38</v>
      </c>
      <c r="L141" s="171">
        <v>0</v>
      </c>
      <c r="M141" s="171">
        <v>1</v>
      </c>
      <c r="N141" s="171">
        <v>0</v>
      </c>
      <c r="O141" s="171">
        <v>0</v>
      </c>
      <c r="P141" s="171">
        <v>0</v>
      </c>
      <c r="Q141" s="319">
        <v>35</v>
      </c>
      <c r="R141" s="305">
        <v>1.343</v>
      </c>
      <c r="S141" s="171">
        <v>37</v>
      </c>
      <c r="T141" s="171">
        <v>20</v>
      </c>
      <c r="U141" s="171">
        <v>19</v>
      </c>
      <c r="V141" s="171">
        <v>7</v>
      </c>
      <c r="W141" s="171">
        <v>10</v>
      </c>
      <c r="X141" s="171">
        <v>1</v>
      </c>
      <c r="Y141" s="171">
        <v>28</v>
      </c>
      <c r="Z141" s="171">
        <v>2</v>
      </c>
      <c r="AA141" s="171">
        <v>0</v>
      </c>
      <c r="AB141" s="171">
        <v>2</v>
      </c>
      <c r="AC141" s="171">
        <v>153</v>
      </c>
      <c r="AD141" s="171">
        <v>90</v>
      </c>
      <c r="AE141" s="171">
        <v>5.19</v>
      </c>
      <c r="AF141" s="304">
        <v>9.5</v>
      </c>
      <c r="AG141" s="304">
        <v>1.8</v>
      </c>
      <c r="AH141" s="304">
        <v>2.6</v>
      </c>
      <c r="AI141" s="304">
        <v>7.2</v>
      </c>
      <c r="AJ141" s="303">
        <v>2.8</v>
      </c>
      <c r="AK141" s="302"/>
      <c r="AL141" s="331">
        <v>0.25800000000000001</v>
      </c>
      <c r="AM141" s="331">
        <v>0.39700000000000002</v>
      </c>
      <c r="AN141" s="331">
        <v>0.65500000000000003</v>
      </c>
      <c r="AO141" s="290"/>
      <c r="AP141" s="331">
        <v>0.36699999999999999</v>
      </c>
      <c r="AQ141" s="331">
        <v>0.53800000000000003</v>
      </c>
      <c r="AR141" s="331">
        <v>0.90400000000000003</v>
      </c>
    </row>
    <row r="142" spans="1:44" ht="15.75" thickBot="1">
      <c r="A142" s="169" t="s">
        <v>2672</v>
      </c>
      <c r="B142" s="171" t="s">
        <v>35</v>
      </c>
      <c r="C142" s="171" t="s">
        <v>2673</v>
      </c>
      <c r="D142" s="171">
        <v>25</v>
      </c>
      <c r="E142" s="171" t="s">
        <v>78</v>
      </c>
      <c r="F142" s="171" t="s">
        <v>43</v>
      </c>
      <c r="G142" s="171">
        <v>1</v>
      </c>
      <c r="H142" s="171">
        <v>0</v>
      </c>
      <c r="I142" s="171">
        <v>1</v>
      </c>
      <c r="J142" s="303">
        <v>4.67</v>
      </c>
      <c r="K142" s="171">
        <v>11</v>
      </c>
      <c r="L142" s="171">
        <v>4</v>
      </c>
      <c r="M142" s="171">
        <v>2</v>
      </c>
      <c r="N142" s="171">
        <v>0</v>
      </c>
      <c r="O142" s="171">
        <v>0</v>
      </c>
      <c r="P142" s="171">
        <v>1</v>
      </c>
      <c r="Q142" s="319">
        <v>34.200000000000003</v>
      </c>
      <c r="R142" s="305">
        <v>1.587</v>
      </c>
      <c r="S142" s="171">
        <v>41</v>
      </c>
      <c r="T142" s="171">
        <v>21</v>
      </c>
      <c r="U142" s="171">
        <v>18</v>
      </c>
      <c r="V142" s="171">
        <v>3</v>
      </c>
      <c r="W142" s="171">
        <v>14</v>
      </c>
      <c r="X142" s="171">
        <v>1</v>
      </c>
      <c r="Y142" s="171">
        <v>23</v>
      </c>
      <c r="Z142" s="171">
        <v>2</v>
      </c>
      <c r="AA142" s="171">
        <v>0</v>
      </c>
      <c r="AB142" s="171">
        <v>0</v>
      </c>
      <c r="AC142" s="171">
        <v>162</v>
      </c>
      <c r="AD142" s="171">
        <v>93</v>
      </c>
      <c r="AE142" s="171">
        <v>4.34</v>
      </c>
      <c r="AF142" s="304">
        <v>10.6</v>
      </c>
      <c r="AG142" s="304">
        <v>0.8</v>
      </c>
      <c r="AH142" s="304">
        <v>3.6</v>
      </c>
      <c r="AI142" s="304">
        <v>6</v>
      </c>
      <c r="AJ142" s="303">
        <v>1.64</v>
      </c>
      <c r="AK142" s="302"/>
      <c r="AL142" s="331">
        <v>0.33300000000000002</v>
      </c>
      <c r="AM142" s="331">
        <v>0.32400000000000001</v>
      </c>
      <c r="AN142" s="331">
        <v>0.65700000000000003</v>
      </c>
      <c r="AO142" s="290"/>
      <c r="AP142" s="331">
        <v>0.36399999999999999</v>
      </c>
      <c r="AQ142" s="331">
        <v>0.46800000000000003</v>
      </c>
      <c r="AR142" s="331">
        <v>0.83199999999999996</v>
      </c>
    </row>
    <row r="143" spans="1:44" ht="15.75" thickBot="1">
      <c r="A143" s="169" t="s">
        <v>2674</v>
      </c>
      <c r="B143" s="171" t="s">
        <v>10</v>
      </c>
      <c r="C143" s="171" t="s">
        <v>2675</v>
      </c>
      <c r="D143" s="171">
        <v>26</v>
      </c>
      <c r="E143" s="171" t="s">
        <v>129</v>
      </c>
      <c r="F143" s="171" t="s">
        <v>43</v>
      </c>
      <c r="G143" s="171">
        <v>1</v>
      </c>
      <c r="H143" s="171">
        <v>1</v>
      </c>
      <c r="I143" s="171">
        <v>0.5</v>
      </c>
      <c r="J143" s="303">
        <v>2.34</v>
      </c>
      <c r="K143" s="171">
        <v>37</v>
      </c>
      <c r="L143" s="171">
        <v>0</v>
      </c>
      <c r="M143" s="171">
        <v>7</v>
      </c>
      <c r="N143" s="171">
        <v>0</v>
      </c>
      <c r="O143" s="171">
        <v>0</v>
      </c>
      <c r="P143" s="171">
        <v>1</v>
      </c>
      <c r="Q143" s="319">
        <v>34.200000000000003</v>
      </c>
      <c r="R143" s="305">
        <v>1.385</v>
      </c>
      <c r="S143" s="171">
        <v>30</v>
      </c>
      <c r="T143" s="171">
        <v>13</v>
      </c>
      <c r="U143" s="171">
        <v>9</v>
      </c>
      <c r="V143" s="171">
        <v>4</v>
      </c>
      <c r="W143" s="171">
        <v>18</v>
      </c>
      <c r="X143" s="171">
        <v>1</v>
      </c>
      <c r="Y143" s="171">
        <v>54</v>
      </c>
      <c r="Z143" s="171">
        <v>0</v>
      </c>
      <c r="AA143" s="171">
        <v>0</v>
      </c>
      <c r="AB143" s="171">
        <v>1</v>
      </c>
      <c r="AC143" s="171">
        <v>151</v>
      </c>
      <c r="AD143" s="171">
        <v>177</v>
      </c>
      <c r="AE143" s="171">
        <v>3.1</v>
      </c>
      <c r="AF143" s="304">
        <v>7.8</v>
      </c>
      <c r="AG143" s="304">
        <v>1</v>
      </c>
      <c r="AH143" s="304">
        <v>4.7</v>
      </c>
      <c r="AI143" s="304">
        <v>14</v>
      </c>
      <c r="AJ143" s="303">
        <v>3</v>
      </c>
      <c r="AK143" s="302"/>
      <c r="AL143" s="331">
        <v>0.373</v>
      </c>
      <c r="AM143" s="331">
        <v>0.32</v>
      </c>
      <c r="AN143" s="331">
        <v>0.69299999999999995</v>
      </c>
      <c r="AO143" s="290"/>
      <c r="AP143" s="331">
        <v>0.28299999999999997</v>
      </c>
      <c r="AQ143" s="331">
        <v>0.378</v>
      </c>
      <c r="AR143" s="331">
        <v>0.66100000000000003</v>
      </c>
    </row>
    <row r="144" spans="1:44" ht="15.75" thickBot="1">
      <c r="A144" s="169" t="s">
        <v>2676</v>
      </c>
      <c r="B144" s="171" t="s">
        <v>35</v>
      </c>
      <c r="C144" s="171" t="s">
        <v>2677</v>
      </c>
      <c r="D144" s="171">
        <v>25</v>
      </c>
      <c r="E144" s="171" t="s">
        <v>40</v>
      </c>
      <c r="F144" s="171" t="s">
        <v>34</v>
      </c>
      <c r="G144" s="171">
        <v>2</v>
      </c>
      <c r="H144" s="171">
        <v>5</v>
      </c>
      <c r="I144" s="171">
        <v>0.28599999999999998</v>
      </c>
      <c r="J144" s="303">
        <v>5.45</v>
      </c>
      <c r="K144" s="171">
        <v>24</v>
      </c>
      <c r="L144" s="171">
        <v>3</v>
      </c>
      <c r="M144" s="171">
        <v>3</v>
      </c>
      <c r="N144" s="171">
        <v>0</v>
      </c>
      <c r="O144" s="171">
        <v>0</v>
      </c>
      <c r="P144" s="171">
        <v>0</v>
      </c>
      <c r="Q144" s="319">
        <v>34.200000000000003</v>
      </c>
      <c r="R144" s="305">
        <v>1.5</v>
      </c>
      <c r="S144" s="171">
        <v>30</v>
      </c>
      <c r="T144" s="171">
        <v>22</v>
      </c>
      <c r="U144" s="171">
        <v>21</v>
      </c>
      <c r="V144" s="171">
        <v>6</v>
      </c>
      <c r="W144" s="171">
        <v>22</v>
      </c>
      <c r="X144" s="171">
        <v>2</v>
      </c>
      <c r="Y144" s="171">
        <v>37</v>
      </c>
      <c r="Z144" s="171">
        <v>3</v>
      </c>
      <c r="AA144" s="171">
        <v>0</v>
      </c>
      <c r="AB144" s="171">
        <v>3</v>
      </c>
      <c r="AC144" s="171">
        <v>154</v>
      </c>
      <c r="AD144" s="171">
        <v>83</v>
      </c>
      <c r="AE144" s="171">
        <v>5.44</v>
      </c>
      <c r="AF144" s="304">
        <v>7.8</v>
      </c>
      <c r="AG144" s="304">
        <v>1.6</v>
      </c>
      <c r="AH144" s="304">
        <v>5.7</v>
      </c>
      <c r="AI144" s="304">
        <v>9.6</v>
      </c>
      <c r="AJ144" s="303">
        <v>1.68</v>
      </c>
      <c r="AK144" s="302"/>
      <c r="AL144" s="331">
        <v>0.39500000000000002</v>
      </c>
      <c r="AM144" s="331">
        <v>0.33300000000000002</v>
      </c>
      <c r="AN144" s="331">
        <v>0.72799999999999998</v>
      </c>
      <c r="AO144" s="290"/>
      <c r="AP144" s="331">
        <v>0.35099999999999998</v>
      </c>
      <c r="AQ144" s="331">
        <v>0.443</v>
      </c>
      <c r="AR144" s="331">
        <v>0.79400000000000004</v>
      </c>
    </row>
    <row r="145" spans="1:44" ht="15.75" thickBot="1">
      <c r="A145" s="169" t="s">
        <v>2678</v>
      </c>
      <c r="B145" s="171" t="s">
        <v>10</v>
      </c>
      <c r="C145" s="171" t="s">
        <v>2679</v>
      </c>
      <c r="D145" s="171">
        <v>24</v>
      </c>
      <c r="E145" s="171" t="s">
        <v>62</v>
      </c>
      <c r="F145" s="171" t="s">
        <v>34</v>
      </c>
      <c r="G145" s="171">
        <v>2</v>
      </c>
      <c r="H145" s="171">
        <v>3</v>
      </c>
      <c r="I145" s="171">
        <v>0.4</v>
      </c>
      <c r="J145" s="303">
        <v>4.1500000000000004</v>
      </c>
      <c r="K145" s="171">
        <v>9</v>
      </c>
      <c r="L145" s="171">
        <v>4</v>
      </c>
      <c r="M145" s="171">
        <v>2</v>
      </c>
      <c r="N145" s="171">
        <v>0</v>
      </c>
      <c r="O145" s="171">
        <v>0</v>
      </c>
      <c r="P145" s="171">
        <v>0</v>
      </c>
      <c r="Q145" s="319">
        <v>34.200000000000003</v>
      </c>
      <c r="R145" s="305">
        <v>1.3560000000000001</v>
      </c>
      <c r="S145" s="171">
        <v>39</v>
      </c>
      <c r="T145" s="171">
        <v>17</v>
      </c>
      <c r="U145" s="171">
        <v>16</v>
      </c>
      <c r="V145" s="171">
        <v>5</v>
      </c>
      <c r="W145" s="171">
        <v>8</v>
      </c>
      <c r="X145" s="171">
        <v>0</v>
      </c>
      <c r="Y145" s="171">
        <v>26</v>
      </c>
      <c r="Z145" s="171">
        <v>1</v>
      </c>
      <c r="AA145" s="171">
        <v>0</v>
      </c>
      <c r="AB145" s="171">
        <v>0</v>
      </c>
      <c r="AC145" s="171">
        <v>147</v>
      </c>
      <c r="AD145" s="171">
        <v>105</v>
      </c>
      <c r="AE145" s="171">
        <v>4.3099999999999996</v>
      </c>
      <c r="AF145" s="304">
        <v>10.1</v>
      </c>
      <c r="AG145" s="304">
        <v>1.3</v>
      </c>
      <c r="AH145" s="304">
        <v>2.1</v>
      </c>
      <c r="AI145" s="304">
        <v>6.8</v>
      </c>
      <c r="AJ145" s="303">
        <v>3.25</v>
      </c>
      <c r="AK145" s="302"/>
      <c r="AL145" s="331">
        <v>0.34200000000000003</v>
      </c>
      <c r="AM145" s="331">
        <v>0.627</v>
      </c>
      <c r="AN145" s="331">
        <v>0.96899999999999997</v>
      </c>
      <c r="AO145" s="290"/>
      <c r="AP145" s="331">
        <v>0.315</v>
      </c>
      <c r="AQ145" s="331">
        <v>0.33800000000000002</v>
      </c>
      <c r="AR145" s="331">
        <v>0.65300000000000002</v>
      </c>
    </row>
    <row r="146" spans="1:44" ht="15.75" thickBot="1">
      <c r="A146" s="169" t="s">
        <v>2680</v>
      </c>
      <c r="B146" s="171" t="s">
        <v>10</v>
      </c>
      <c r="C146" s="171" t="s">
        <v>2681</v>
      </c>
      <c r="D146" s="171">
        <v>27</v>
      </c>
      <c r="E146" s="171" t="s">
        <v>97</v>
      </c>
      <c r="F146" s="171" t="s">
        <v>43</v>
      </c>
      <c r="G146" s="171">
        <v>1</v>
      </c>
      <c r="H146" s="171">
        <v>0</v>
      </c>
      <c r="I146" s="171">
        <v>1</v>
      </c>
      <c r="J146" s="303">
        <v>5.24</v>
      </c>
      <c r="K146" s="171">
        <v>25</v>
      </c>
      <c r="L146" s="171">
        <v>0</v>
      </c>
      <c r="M146" s="171">
        <v>15</v>
      </c>
      <c r="N146" s="171">
        <v>0</v>
      </c>
      <c r="O146" s="171">
        <v>0</v>
      </c>
      <c r="P146" s="171">
        <v>0</v>
      </c>
      <c r="Q146" s="319">
        <v>34.1</v>
      </c>
      <c r="R146" s="305">
        <v>1.544</v>
      </c>
      <c r="S146" s="171">
        <v>35</v>
      </c>
      <c r="T146" s="171">
        <v>21</v>
      </c>
      <c r="U146" s="171">
        <v>20</v>
      </c>
      <c r="V146" s="171">
        <v>8</v>
      </c>
      <c r="W146" s="171">
        <v>18</v>
      </c>
      <c r="X146" s="171">
        <v>1</v>
      </c>
      <c r="Y146" s="171">
        <v>37</v>
      </c>
      <c r="Z146" s="171">
        <v>2</v>
      </c>
      <c r="AA146" s="171">
        <v>0</v>
      </c>
      <c r="AB146" s="171">
        <v>3</v>
      </c>
      <c r="AC146" s="171">
        <v>155</v>
      </c>
      <c r="AD146" s="171">
        <v>84</v>
      </c>
      <c r="AE146" s="171">
        <v>5.78</v>
      </c>
      <c r="AF146" s="304">
        <v>9.1999999999999993</v>
      </c>
      <c r="AG146" s="304">
        <v>2.1</v>
      </c>
      <c r="AH146" s="304">
        <v>4.7</v>
      </c>
      <c r="AI146" s="304">
        <v>9.6999999999999993</v>
      </c>
      <c r="AJ146" s="303">
        <v>2.06</v>
      </c>
      <c r="AK146" s="302"/>
      <c r="AL146" s="331">
        <v>0.377</v>
      </c>
      <c r="AM146" s="331">
        <v>0.41899999999999998</v>
      </c>
      <c r="AN146" s="331">
        <v>0.79600000000000004</v>
      </c>
      <c r="AO146" s="290"/>
      <c r="AP146" s="331">
        <v>0.33300000000000002</v>
      </c>
      <c r="AQ146" s="331">
        <v>0.58899999999999997</v>
      </c>
      <c r="AR146" s="331">
        <v>0.92200000000000004</v>
      </c>
    </row>
    <row r="147" spans="1:44" ht="15.75" thickBot="1">
      <c r="A147" s="169" t="s">
        <v>2682</v>
      </c>
      <c r="B147" s="171" t="s">
        <v>10</v>
      </c>
      <c r="C147" s="171" t="s">
        <v>2683</v>
      </c>
      <c r="D147" s="171">
        <v>26</v>
      </c>
      <c r="E147" s="171" t="s">
        <v>89</v>
      </c>
      <c r="F147" s="171" t="s">
        <v>34</v>
      </c>
      <c r="G147" s="171">
        <v>0</v>
      </c>
      <c r="H147" s="171">
        <v>3</v>
      </c>
      <c r="I147" s="171">
        <v>0</v>
      </c>
      <c r="J147" s="303">
        <v>5.77</v>
      </c>
      <c r="K147" s="171">
        <v>24</v>
      </c>
      <c r="L147" s="171">
        <v>2</v>
      </c>
      <c r="M147" s="171">
        <v>4</v>
      </c>
      <c r="N147" s="171">
        <v>0</v>
      </c>
      <c r="O147" s="171">
        <v>0</v>
      </c>
      <c r="P147" s="171">
        <v>0</v>
      </c>
      <c r="Q147" s="319">
        <v>34.1</v>
      </c>
      <c r="R147" s="305">
        <v>1.4850000000000001</v>
      </c>
      <c r="S147" s="171">
        <v>42</v>
      </c>
      <c r="T147" s="171">
        <v>22</v>
      </c>
      <c r="U147" s="171">
        <v>22</v>
      </c>
      <c r="V147" s="171">
        <v>10</v>
      </c>
      <c r="W147" s="171">
        <v>9</v>
      </c>
      <c r="X147" s="171">
        <v>1</v>
      </c>
      <c r="Y147" s="171">
        <v>25</v>
      </c>
      <c r="Z147" s="171">
        <v>0</v>
      </c>
      <c r="AA147" s="171">
        <v>0</v>
      </c>
      <c r="AB147" s="171">
        <v>4</v>
      </c>
      <c r="AC147" s="171">
        <v>145</v>
      </c>
      <c r="AD147" s="171">
        <v>80</v>
      </c>
      <c r="AE147" s="171">
        <v>6.27</v>
      </c>
      <c r="AF147" s="304">
        <v>11</v>
      </c>
      <c r="AG147" s="304">
        <v>2.6</v>
      </c>
      <c r="AH147" s="304">
        <v>2.4</v>
      </c>
      <c r="AI147" s="304">
        <v>6.6</v>
      </c>
      <c r="AJ147" s="303">
        <v>2.78</v>
      </c>
      <c r="AK147" s="302"/>
      <c r="AL147" s="331">
        <v>0.38300000000000001</v>
      </c>
      <c r="AM147" s="331">
        <v>0.70699999999999996</v>
      </c>
      <c r="AN147" s="331">
        <v>1.0900000000000001</v>
      </c>
      <c r="AO147" s="290"/>
      <c r="AP147" s="331">
        <v>0.33700000000000002</v>
      </c>
      <c r="AQ147" s="331">
        <v>0.57399999999999995</v>
      </c>
      <c r="AR147" s="331">
        <v>0.91100000000000003</v>
      </c>
    </row>
    <row r="148" spans="1:44" ht="15.75" thickBot="1">
      <c r="A148" s="169" t="s">
        <v>2684</v>
      </c>
      <c r="B148" s="171" t="s">
        <v>10</v>
      </c>
      <c r="C148" s="171" t="s">
        <v>2685</v>
      </c>
      <c r="D148" s="171">
        <v>27</v>
      </c>
      <c r="E148" s="171" t="s">
        <v>42</v>
      </c>
      <c r="F148" s="171" t="s">
        <v>43</v>
      </c>
      <c r="G148" s="171">
        <v>2</v>
      </c>
      <c r="H148" s="171">
        <v>0</v>
      </c>
      <c r="I148" s="171">
        <v>1</v>
      </c>
      <c r="J148" s="303">
        <v>3.74</v>
      </c>
      <c r="K148" s="171">
        <v>28</v>
      </c>
      <c r="L148" s="171">
        <v>0</v>
      </c>
      <c r="M148" s="171">
        <v>7</v>
      </c>
      <c r="N148" s="171">
        <v>0</v>
      </c>
      <c r="O148" s="171">
        <v>0</v>
      </c>
      <c r="P148" s="171">
        <v>0</v>
      </c>
      <c r="Q148" s="319">
        <v>33.200000000000003</v>
      </c>
      <c r="R148" s="305">
        <v>1.2769999999999999</v>
      </c>
      <c r="S148" s="171">
        <v>30</v>
      </c>
      <c r="T148" s="171">
        <v>17</v>
      </c>
      <c r="U148" s="171">
        <v>14</v>
      </c>
      <c r="V148" s="171">
        <v>3</v>
      </c>
      <c r="W148" s="171">
        <v>13</v>
      </c>
      <c r="X148" s="171">
        <v>1</v>
      </c>
      <c r="Y148" s="171">
        <v>27</v>
      </c>
      <c r="Z148" s="171">
        <v>0</v>
      </c>
      <c r="AA148" s="171">
        <v>0</v>
      </c>
      <c r="AB148" s="171">
        <v>1</v>
      </c>
      <c r="AC148" s="171">
        <v>143</v>
      </c>
      <c r="AD148" s="171">
        <v>114</v>
      </c>
      <c r="AE148" s="171">
        <v>3.87</v>
      </c>
      <c r="AF148" s="304">
        <v>8</v>
      </c>
      <c r="AG148" s="304">
        <v>0.8</v>
      </c>
      <c r="AH148" s="304">
        <v>3.5</v>
      </c>
      <c r="AI148" s="304">
        <v>7.2</v>
      </c>
      <c r="AJ148" s="303">
        <v>2.08</v>
      </c>
      <c r="AK148" s="302"/>
      <c r="AL148" s="331">
        <v>0.35099999999999998</v>
      </c>
      <c r="AM148" s="331">
        <v>0.36399999999999999</v>
      </c>
      <c r="AN148" s="331">
        <v>0.71499999999999997</v>
      </c>
      <c r="AO148" s="290"/>
      <c r="AP148" s="331">
        <v>0.246</v>
      </c>
      <c r="AQ148" s="331">
        <v>0.34899999999999998</v>
      </c>
      <c r="AR148" s="331">
        <v>0.59599999999999997</v>
      </c>
    </row>
    <row r="149" spans="1:44" ht="15.75" thickBot="1">
      <c r="A149" s="169" t="s">
        <v>2686</v>
      </c>
      <c r="B149" s="171" t="s">
        <v>35</v>
      </c>
      <c r="C149" s="171" t="s">
        <v>2687</v>
      </c>
      <c r="D149" s="171">
        <v>30</v>
      </c>
      <c r="E149" s="171" t="s">
        <v>89</v>
      </c>
      <c r="F149" s="171" t="s">
        <v>34</v>
      </c>
      <c r="G149" s="171">
        <v>1</v>
      </c>
      <c r="H149" s="171">
        <v>0</v>
      </c>
      <c r="I149" s="171">
        <v>1</v>
      </c>
      <c r="J149" s="303">
        <v>5.94</v>
      </c>
      <c r="K149" s="171">
        <v>35</v>
      </c>
      <c r="L149" s="171">
        <v>0</v>
      </c>
      <c r="M149" s="171">
        <v>9</v>
      </c>
      <c r="N149" s="171">
        <v>0</v>
      </c>
      <c r="O149" s="171">
        <v>0</v>
      </c>
      <c r="P149" s="171">
        <v>0</v>
      </c>
      <c r="Q149" s="319">
        <v>33.1</v>
      </c>
      <c r="R149" s="305">
        <v>1.77</v>
      </c>
      <c r="S149" s="171">
        <v>46</v>
      </c>
      <c r="T149" s="171">
        <v>24</v>
      </c>
      <c r="U149" s="171">
        <v>22</v>
      </c>
      <c r="V149" s="171">
        <v>7</v>
      </c>
      <c r="W149" s="171">
        <v>13</v>
      </c>
      <c r="X149" s="171">
        <v>1</v>
      </c>
      <c r="Y149" s="171">
        <v>28</v>
      </c>
      <c r="Z149" s="171">
        <v>0</v>
      </c>
      <c r="AA149" s="171">
        <v>0</v>
      </c>
      <c r="AB149" s="171">
        <v>1</v>
      </c>
      <c r="AC149" s="171">
        <v>156</v>
      </c>
      <c r="AD149" s="171">
        <v>77</v>
      </c>
      <c r="AE149" s="171">
        <v>5.38</v>
      </c>
      <c r="AF149" s="304">
        <v>12.4</v>
      </c>
      <c r="AG149" s="304">
        <v>1.9</v>
      </c>
      <c r="AH149" s="304">
        <v>3.5</v>
      </c>
      <c r="AI149" s="304">
        <v>7.6</v>
      </c>
      <c r="AJ149" s="303">
        <v>2.15</v>
      </c>
      <c r="AK149" s="302"/>
      <c r="AL149" s="331">
        <v>0.28599999999999998</v>
      </c>
      <c r="AM149" s="331">
        <v>0.55800000000000005</v>
      </c>
      <c r="AN149" s="331">
        <v>0.84299999999999997</v>
      </c>
      <c r="AO149" s="290"/>
      <c r="AP149" s="331">
        <v>0.43</v>
      </c>
      <c r="AQ149" s="331">
        <v>0.54</v>
      </c>
      <c r="AR149" s="331">
        <v>0.97</v>
      </c>
    </row>
    <row r="150" spans="1:44" ht="15.75" thickBot="1">
      <c r="A150" s="169" t="s">
        <v>2688</v>
      </c>
      <c r="B150" s="171" t="s">
        <v>35</v>
      </c>
      <c r="C150" s="171" t="s">
        <v>2689</v>
      </c>
      <c r="D150" s="171">
        <v>27</v>
      </c>
      <c r="E150" s="171" t="s">
        <v>129</v>
      </c>
      <c r="F150" s="171" t="s">
        <v>43</v>
      </c>
      <c r="G150" s="171">
        <v>2</v>
      </c>
      <c r="H150" s="171">
        <v>1</v>
      </c>
      <c r="I150" s="171">
        <v>0.66700000000000004</v>
      </c>
      <c r="J150" s="303">
        <v>4.3600000000000003</v>
      </c>
      <c r="K150" s="171">
        <v>13</v>
      </c>
      <c r="L150" s="171">
        <v>6</v>
      </c>
      <c r="M150" s="171">
        <v>1</v>
      </c>
      <c r="N150" s="171">
        <v>0</v>
      </c>
      <c r="O150" s="171">
        <v>0</v>
      </c>
      <c r="P150" s="171">
        <v>0</v>
      </c>
      <c r="Q150" s="319">
        <v>33</v>
      </c>
      <c r="R150" s="305">
        <v>1.5449999999999999</v>
      </c>
      <c r="S150" s="171">
        <v>33</v>
      </c>
      <c r="T150" s="171">
        <v>16</v>
      </c>
      <c r="U150" s="171">
        <v>16</v>
      </c>
      <c r="V150" s="171">
        <v>4</v>
      </c>
      <c r="W150" s="171">
        <v>18</v>
      </c>
      <c r="X150" s="171">
        <v>1</v>
      </c>
      <c r="Y150" s="171">
        <v>30</v>
      </c>
      <c r="Z150" s="171">
        <v>1</v>
      </c>
      <c r="AA150" s="171">
        <v>1</v>
      </c>
      <c r="AB150" s="171">
        <v>0</v>
      </c>
      <c r="AC150" s="171">
        <v>145</v>
      </c>
      <c r="AD150" s="171">
        <v>95</v>
      </c>
      <c r="AE150" s="171">
        <v>4.6399999999999997</v>
      </c>
      <c r="AF150" s="304">
        <v>9</v>
      </c>
      <c r="AG150" s="304">
        <v>1.1000000000000001</v>
      </c>
      <c r="AH150" s="304">
        <v>4.9000000000000004</v>
      </c>
      <c r="AI150" s="304">
        <v>8.1999999999999993</v>
      </c>
      <c r="AJ150" s="303">
        <v>1.67</v>
      </c>
      <c r="AK150" s="302"/>
      <c r="AL150" s="331">
        <v>0.27300000000000002</v>
      </c>
      <c r="AM150" s="331">
        <v>0.22900000000000001</v>
      </c>
      <c r="AN150" s="331">
        <v>0.502</v>
      </c>
      <c r="AO150" s="290"/>
      <c r="AP150" s="331">
        <v>0.42</v>
      </c>
      <c r="AQ150" s="331">
        <v>0.6</v>
      </c>
      <c r="AR150" s="331">
        <v>1.02</v>
      </c>
    </row>
    <row r="151" spans="1:44" ht="15.75" thickBot="1">
      <c r="A151" s="169" t="s">
        <v>516</v>
      </c>
      <c r="B151" s="171" t="s">
        <v>35</v>
      </c>
      <c r="C151" s="171" t="s">
        <v>2690</v>
      </c>
      <c r="D151" s="171">
        <v>35</v>
      </c>
      <c r="E151" s="171" t="s">
        <v>69</v>
      </c>
      <c r="F151" s="171" t="s">
        <v>43</v>
      </c>
      <c r="G151" s="171">
        <v>0</v>
      </c>
      <c r="H151" s="171">
        <v>0</v>
      </c>
      <c r="I151" s="171"/>
      <c r="J151" s="303">
        <v>4.6399999999999997</v>
      </c>
      <c r="K151" s="171">
        <v>50</v>
      </c>
      <c r="L151" s="171">
        <v>0</v>
      </c>
      <c r="M151" s="171">
        <v>8</v>
      </c>
      <c r="N151" s="171">
        <v>0</v>
      </c>
      <c r="O151" s="171">
        <v>0</v>
      </c>
      <c r="P151" s="171">
        <v>1</v>
      </c>
      <c r="Q151" s="319">
        <v>33</v>
      </c>
      <c r="R151" s="305">
        <v>1.333</v>
      </c>
      <c r="S151" s="171">
        <v>32</v>
      </c>
      <c r="T151" s="171">
        <v>17</v>
      </c>
      <c r="U151" s="171">
        <v>17</v>
      </c>
      <c r="V151" s="171">
        <v>4</v>
      </c>
      <c r="W151" s="171">
        <v>12</v>
      </c>
      <c r="X151" s="171">
        <v>2</v>
      </c>
      <c r="Y151" s="171">
        <v>39</v>
      </c>
      <c r="Z151" s="171">
        <v>4</v>
      </c>
      <c r="AA151" s="171">
        <v>1</v>
      </c>
      <c r="AB151" s="171">
        <v>1</v>
      </c>
      <c r="AC151" s="171">
        <v>143</v>
      </c>
      <c r="AD151" s="171">
        <v>96</v>
      </c>
      <c r="AE151" s="171">
        <v>3.82</v>
      </c>
      <c r="AF151" s="304">
        <v>8.6999999999999993</v>
      </c>
      <c r="AG151" s="304">
        <v>1.1000000000000001</v>
      </c>
      <c r="AH151" s="304">
        <v>3.3</v>
      </c>
      <c r="AI151" s="304">
        <v>10.6</v>
      </c>
      <c r="AJ151" s="303">
        <v>3.25</v>
      </c>
      <c r="AK151" s="302"/>
      <c r="AL151" s="331">
        <v>0.30099999999999999</v>
      </c>
      <c r="AM151" s="331">
        <v>0.36399999999999999</v>
      </c>
      <c r="AN151" s="331">
        <v>0.66500000000000004</v>
      </c>
      <c r="AO151" s="290"/>
      <c r="AP151" s="331">
        <v>0.371</v>
      </c>
      <c r="AQ151" s="331">
        <v>0.51700000000000002</v>
      </c>
      <c r="AR151" s="331">
        <v>0.88800000000000001</v>
      </c>
    </row>
    <row r="152" spans="1:44" ht="15.75" thickBot="1">
      <c r="A152" s="169" t="s">
        <v>2691</v>
      </c>
      <c r="B152" s="171" t="s">
        <v>10</v>
      </c>
      <c r="C152" s="171" t="s">
        <v>2692</v>
      </c>
      <c r="D152" s="171">
        <v>25</v>
      </c>
      <c r="E152" s="171" t="s">
        <v>100</v>
      </c>
      <c r="F152" s="171" t="s">
        <v>43</v>
      </c>
      <c r="G152" s="171">
        <v>0</v>
      </c>
      <c r="H152" s="171">
        <v>0</v>
      </c>
      <c r="I152" s="171"/>
      <c r="J152" s="303">
        <v>4.96</v>
      </c>
      <c r="K152" s="171">
        <v>22</v>
      </c>
      <c r="L152" s="171">
        <v>0</v>
      </c>
      <c r="M152" s="171">
        <v>4</v>
      </c>
      <c r="N152" s="171">
        <v>0</v>
      </c>
      <c r="O152" s="171">
        <v>0</v>
      </c>
      <c r="P152" s="171">
        <v>0</v>
      </c>
      <c r="Q152" s="319">
        <v>32.200000000000003</v>
      </c>
      <c r="R152" s="305">
        <v>1.224</v>
      </c>
      <c r="S152" s="171">
        <v>33</v>
      </c>
      <c r="T152" s="171">
        <v>18</v>
      </c>
      <c r="U152" s="171">
        <v>18</v>
      </c>
      <c r="V152" s="171">
        <v>6</v>
      </c>
      <c r="W152" s="171">
        <v>7</v>
      </c>
      <c r="X152" s="171">
        <v>0</v>
      </c>
      <c r="Y152" s="171">
        <v>26</v>
      </c>
      <c r="Z152" s="171">
        <v>3</v>
      </c>
      <c r="AA152" s="171">
        <v>0</v>
      </c>
      <c r="AB152" s="171">
        <v>0</v>
      </c>
      <c r="AC152" s="171">
        <v>137</v>
      </c>
      <c r="AD152" s="171">
        <v>89</v>
      </c>
      <c r="AE152" s="171">
        <v>4.87</v>
      </c>
      <c r="AF152" s="304">
        <v>9.1</v>
      </c>
      <c r="AG152" s="304">
        <v>1.7</v>
      </c>
      <c r="AH152" s="304">
        <v>1.9</v>
      </c>
      <c r="AI152" s="304">
        <v>7.2</v>
      </c>
      <c r="AJ152" s="303">
        <v>3.71</v>
      </c>
      <c r="AK152" s="302"/>
      <c r="AL152" s="331">
        <v>0.25</v>
      </c>
      <c r="AM152" s="331">
        <v>0.46800000000000003</v>
      </c>
      <c r="AN152" s="331">
        <v>0.71799999999999997</v>
      </c>
      <c r="AO152" s="290"/>
      <c r="AP152" s="331">
        <v>0.35699999999999998</v>
      </c>
      <c r="AQ152" s="331">
        <v>0.42299999999999999</v>
      </c>
      <c r="AR152" s="331">
        <v>0.78</v>
      </c>
    </row>
    <row r="153" spans="1:44" ht="15.75" thickBot="1">
      <c r="A153" s="169" t="s">
        <v>2693</v>
      </c>
      <c r="B153" s="171" t="s">
        <v>10</v>
      </c>
      <c r="C153" s="171" t="s">
        <v>2694</v>
      </c>
      <c r="D153" s="171">
        <v>26</v>
      </c>
      <c r="E153" s="171" t="s">
        <v>137</v>
      </c>
      <c r="F153" s="171" t="s">
        <v>34</v>
      </c>
      <c r="G153" s="171">
        <v>1</v>
      </c>
      <c r="H153" s="171">
        <v>1</v>
      </c>
      <c r="I153" s="171">
        <v>0.5</v>
      </c>
      <c r="J153" s="303">
        <v>5.79</v>
      </c>
      <c r="K153" s="171">
        <v>20</v>
      </c>
      <c r="L153" s="171">
        <v>1</v>
      </c>
      <c r="M153" s="171">
        <v>8</v>
      </c>
      <c r="N153" s="171">
        <v>0</v>
      </c>
      <c r="O153" s="171">
        <v>0</v>
      </c>
      <c r="P153" s="171">
        <v>1</v>
      </c>
      <c r="Q153" s="319">
        <v>32.200000000000003</v>
      </c>
      <c r="R153" s="305">
        <v>1.6839999999999999</v>
      </c>
      <c r="S153" s="171">
        <v>42</v>
      </c>
      <c r="T153" s="171">
        <v>24</v>
      </c>
      <c r="U153" s="171">
        <v>21</v>
      </c>
      <c r="V153" s="171">
        <v>2</v>
      </c>
      <c r="W153" s="171">
        <v>13</v>
      </c>
      <c r="X153" s="171">
        <v>1</v>
      </c>
      <c r="Y153" s="171">
        <v>17</v>
      </c>
      <c r="Z153" s="171">
        <v>1</v>
      </c>
      <c r="AA153" s="171">
        <v>0</v>
      </c>
      <c r="AB153" s="171">
        <v>2</v>
      </c>
      <c r="AC153" s="171">
        <v>153</v>
      </c>
      <c r="AD153" s="171">
        <v>79</v>
      </c>
      <c r="AE153" s="171">
        <v>4.2</v>
      </c>
      <c r="AF153" s="304">
        <v>11.6</v>
      </c>
      <c r="AG153" s="304">
        <v>0.6</v>
      </c>
      <c r="AH153" s="304">
        <v>3.6</v>
      </c>
      <c r="AI153" s="304">
        <v>4.7</v>
      </c>
      <c r="AJ153" s="303">
        <v>1.31</v>
      </c>
      <c r="AK153" s="302"/>
      <c r="AL153" s="331">
        <v>0.36</v>
      </c>
      <c r="AM153" s="331">
        <v>0.432</v>
      </c>
      <c r="AN153" s="331">
        <v>0.79200000000000004</v>
      </c>
      <c r="AO153" s="290"/>
      <c r="AP153" s="331">
        <v>0.36899999999999999</v>
      </c>
      <c r="AQ153" s="331">
        <v>0.41099999999999998</v>
      </c>
      <c r="AR153" s="331">
        <v>0.77900000000000003</v>
      </c>
    </row>
    <row r="154" spans="1:44" ht="15.75" thickBot="1">
      <c r="A154" s="169" t="s">
        <v>2695</v>
      </c>
      <c r="B154" s="171" t="s">
        <v>10</v>
      </c>
      <c r="C154" s="171" t="s">
        <v>2696</v>
      </c>
      <c r="D154" s="171">
        <v>24</v>
      </c>
      <c r="E154" s="171" t="s">
        <v>67</v>
      </c>
      <c r="F154" s="171" t="s">
        <v>43</v>
      </c>
      <c r="G154" s="171">
        <v>0</v>
      </c>
      <c r="H154" s="171">
        <v>0</v>
      </c>
      <c r="I154" s="171"/>
      <c r="J154" s="303">
        <v>3.06</v>
      </c>
      <c r="K154" s="171">
        <v>30</v>
      </c>
      <c r="L154" s="171">
        <v>0</v>
      </c>
      <c r="M154" s="171">
        <v>14</v>
      </c>
      <c r="N154" s="171">
        <v>0</v>
      </c>
      <c r="O154" s="171">
        <v>0</v>
      </c>
      <c r="P154" s="171">
        <v>0</v>
      </c>
      <c r="Q154" s="319">
        <v>32.1</v>
      </c>
      <c r="R154" s="305">
        <v>1.206</v>
      </c>
      <c r="S154" s="171">
        <v>22</v>
      </c>
      <c r="T154" s="171">
        <v>13</v>
      </c>
      <c r="U154" s="171">
        <v>11</v>
      </c>
      <c r="V154" s="171">
        <v>2</v>
      </c>
      <c r="W154" s="171">
        <v>17</v>
      </c>
      <c r="X154" s="171">
        <v>1</v>
      </c>
      <c r="Y154" s="171">
        <v>28</v>
      </c>
      <c r="Z154" s="171">
        <v>1</v>
      </c>
      <c r="AA154" s="171">
        <v>0</v>
      </c>
      <c r="AB154" s="171">
        <v>6</v>
      </c>
      <c r="AC154" s="171">
        <v>134</v>
      </c>
      <c r="AD154" s="171">
        <v>139</v>
      </c>
      <c r="AE154" s="171">
        <v>3.9</v>
      </c>
      <c r="AF154" s="304">
        <v>6.1</v>
      </c>
      <c r="AG154" s="304">
        <v>0.6</v>
      </c>
      <c r="AH154" s="304">
        <v>4.7</v>
      </c>
      <c r="AI154" s="304">
        <v>7.8</v>
      </c>
      <c r="AJ154" s="303">
        <v>1.65</v>
      </c>
      <c r="AK154" s="302"/>
      <c r="AL154" s="331">
        <v>0.26400000000000001</v>
      </c>
      <c r="AM154" s="331">
        <v>0.26</v>
      </c>
      <c r="AN154" s="331">
        <v>0.52400000000000002</v>
      </c>
      <c r="AO154" s="290"/>
      <c r="AP154" s="331">
        <v>0.32500000000000001</v>
      </c>
      <c r="AQ154" s="331">
        <v>0.32300000000000001</v>
      </c>
      <c r="AR154" s="331">
        <v>0.64800000000000002</v>
      </c>
    </row>
    <row r="155" spans="1:44" ht="15.75" thickBot="1">
      <c r="A155" s="169" t="s">
        <v>2697</v>
      </c>
      <c r="B155" s="171" t="s">
        <v>10</v>
      </c>
      <c r="C155" s="171" t="s">
        <v>2698</v>
      </c>
      <c r="D155" s="171">
        <v>24</v>
      </c>
      <c r="E155" s="171" t="s">
        <v>36</v>
      </c>
      <c r="F155" s="171" t="s">
        <v>34</v>
      </c>
      <c r="G155" s="171">
        <v>1</v>
      </c>
      <c r="H155" s="171">
        <v>1</v>
      </c>
      <c r="I155" s="171">
        <v>0.5</v>
      </c>
      <c r="J155" s="303">
        <v>7.03</v>
      </c>
      <c r="K155" s="171">
        <v>23</v>
      </c>
      <c r="L155" s="171">
        <v>0</v>
      </c>
      <c r="M155" s="171">
        <v>5</v>
      </c>
      <c r="N155" s="171">
        <v>0</v>
      </c>
      <c r="O155" s="171">
        <v>0</v>
      </c>
      <c r="P155" s="171">
        <v>0</v>
      </c>
      <c r="Q155" s="319">
        <v>32</v>
      </c>
      <c r="R155" s="305">
        <v>1.8440000000000001</v>
      </c>
      <c r="S155" s="171">
        <v>39</v>
      </c>
      <c r="T155" s="171">
        <v>25</v>
      </c>
      <c r="U155" s="171">
        <v>25</v>
      </c>
      <c r="V155" s="171">
        <v>10</v>
      </c>
      <c r="W155" s="171">
        <v>20</v>
      </c>
      <c r="X155" s="171">
        <v>0</v>
      </c>
      <c r="Y155" s="171">
        <v>36</v>
      </c>
      <c r="Z155" s="171">
        <v>3</v>
      </c>
      <c r="AA155" s="171">
        <v>0</v>
      </c>
      <c r="AB155" s="171">
        <v>1</v>
      </c>
      <c r="AC155" s="171">
        <v>152</v>
      </c>
      <c r="AD155" s="171">
        <v>61</v>
      </c>
      <c r="AE155" s="171">
        <v>7.13</v>
      </c>
      <c r="AF155" s="304">
        <v>11</v>
      </c>
      <c r="AG155" s="304">
        <v>2.8</v>
      </c>
      <c r="AH155" s="304">
        <v>5.6</v>
      </c>
      <c r="AI155" s="304">
        <v>10.1</v>
      </c>
      <c r="AJ155" s="303">
        <v>1.8</v>
      </c>
      <c r="AK155" s="302"/>
      <c r="AL155" s="331">
        <v>0.48499999999999999</v>
      </c>
      <c r="AM155" s="331">
        <v>0.78200000000000003</v>
      </c>
      <c r="AN155" s="331">
        <v>1.2669999999999999</v>
      </c>
      <c r="AO155" s="290"/>
      <c r="AP155" s="349">
        <v>0.34499999999999997</v>
      </c>
      <c r="AQ155" s="349">
        <v>0.40500000000000003</v>
      </c>
      <c r="AR155" s="349">
        <v>0.751</v>
      </c>
    </row>
    <row r="156" spans="1:44" ht="15.75" thickBot="1">
      <c r="A156" s="169" t="s">
        <v>2699</v>
      </c>
      <c r="B156" s="171" t="s">
        <v>10</v>
      </c>
      <c r="C156" s="171" t="s">
        <v>2700</v>
      </c>
      <c r="D156" s="171">
        <v>30</v>
      </c>
      <c r="E156" s="171" t="s">
        <v>36</v>
      </c>
      <c r="F156" s="171" t="s">
        <v>34</v>
      </c>
      <c r="G156" s="171">
        <v>0</v>
      </c>
      <c r="H156" s="171">
        <v>0</v>
      </c>
      <c r="I156" s="171"/>
      <c r="J156" s="303">
        <v>5.68</v>
      </c>
      <c r="K156" s="171">
        <v>16</v>
      </c>
      <c r="L156" s="171">
        <v>0</v>
      </c>
      <c r="M156" s="171">
        <v>12</v>
      </c>
      <c r="N156" s="171">
        <v>0</v>
      </c>
      <c r="O156" s="171">
        <v>0</v>
      </c>
      <c r="P156" s="171">
        <v>0</v>
      </c>
      <c r="Q156" s="319">
        <v>31.2</v>
      </c>
      <c r="R156" s="305">
        <v>1.232</v>
      </c>
      <c r="S156" s="171">
        <v>33</v>
      </c>
      <c r="T156" s="171">
        <v>22</v>
      </c>
      <c r="U156" s="171">
        <v>20</v>
      </c>
      <c r="V156" s="171">
        <v>7</v>
      </c>
      <c r="W156" s="171">
        <v>6</v>
      </c>
      <c r="X156" s="171">
        <v>2</v>
      </c>
      <c r="Y156" s="171">
        <v>24</v>
      </c>
      <c r="Z156" s="171">
        <v>5</v>
      </c>
      <c r="AA156" s="171">
        <v>0</v>
      </c>
      <c r="AB156" s="171">
        <v>1</v>
      </c>
      <c r="AC156" s="171">
        <v>136</v>
      </c>
      <c r="AD156" s="171">
        <v>76</v>
      </c>
      <c r="AE156" s="171">
        <v>5.56</v>
      </c>
      <c r="AF156" s="304">
        <v>9.4</v>
      </c>
      <c r="AG156" s="304">
        <v>2</v>
      </c>
      <c r="AH156" s="304">
        <v>1.7</v>
      </c>
      <c r="AI156" s="304">
        <v>6.8</v>
      </c>
      <c r="AJ156" s="303">
        <v>4</v>
      </c>
      <c r="AK156" s="302"/>
      <c r="AL156" s="331">
        <v>0.23100000000000001</v>
      </c>
      <c r="AM156" s="331">
        <v>0.54100000000000004</v>
      </c>
      <c r="AN156" s="331">
        <v>0.77100000000000002</v>
      </c>
      <c r="AO156" s="290"/>
      <c r="AP156" s="331">
        <v>0.36499999999999999</v>
      </c>
      <c r="AQ156" s="331">
        <v>0.56499999999999995</v>
      </c>
      <c r="AR156" s="331">
        <v>0.92900000000000005</v>
      </c>
    </row>
    <row r="157" spans="1:44" ht="15.75" thickBot="1">
      <c r="A157" s="169" t="s">
        <v>2701</v>
      </c>
      <c r="B157" s="171" t="s">
        <v>10</v>
      </c>
      <c r="C157" s="171" t="s">
        <v>2702</v>
      </c>
      <c r="D157" s="171">
        <v>26</v>
      </c>
      <c r="E157" s="171" t="s">
        <v>33</v>
      </c>
      <c r="F157" s="171" t="s">
        <v>34</v>
      </c>
      <c r="G157" s="171">
        <v>1</v>
      </c>
      <c r="H157" s="171">
        <v>1</v>
      </c>
      <c r="I157" s="171">
        <v>0.5</v>
      </c>
      <c r="J157" s="303">
        <v>1.99</v>
      </c>
      <c r="K157" s="171">
        <v>28</v>
      </c>
      <c r="L157" s="171">
        <v>0</v>
      </c>
      <c r="M157" s="171">
        <v>10</v>
      </c>
      <c r="N157" s="171">
        <v>0</v>
      </c>
      <c r="O157" s="171">
        <v>0</v>
      </c>
      <c r="P157" s="171">
        <v>0</v>
      </c>
      <c r="Q157" s="319">
        <v>31.2</v>
      </c>
      <c r="R157" s="305">
        <v>0.97899999999999998</v>
      </c>
      <c r="S157" s="171">
        <v>22</v>
      </c>
      <c r="T157" s="171">
        <v>9</v>
      </c>
      <c r="U157" s="171">
        <v>7</v>
      </c>
      <c r="V157" s="171">
        <v>4</v>
      </c>
      <c r="W157" s="171">
        <v>9</v>
      </c>
      <c r="X157" s="171">
        <v>0</v>
      </c>
      <c r="Y157" s="171">
        <v>23</v>
      </c>
      <c r="Z157" s="171">
        <v>0</v>
      </c>
      <c r="AA157" s="171">
        <v>0</v>
      </c>
      <c r="AB157" s="171">
        <v>2</v>
      </c>
      <c r="AC157" s="171">
        <v>121</v>
      </c>
      <c r="AD157" s="171">
        <v>222</v>
      </c>
      <c r="AE157" s="171">
        <v>4.2</v>
      </c>
      <c r="AF157" s="304">
        <v>6.3</v>
      </c>
      <c r="AG157" s="304">
        <v>1.1000000000000001</v>
      </c>
      <c r="AH157" s="304">
        <v>2.6</v>
      </c>
      <c r="AI157" s="304">
        <v>6.5</v>
      </c>
      <c r="AJ157" s="303">
        <v>2.56</v>
      </c>
      <c r="AK157" s="302"/>
      <c r="AL157" s="331">
        <v>0.24399999999999999</v>
      </c>
      <c r="AM157" s="331">
        <v>0.3</v>
      </c>
      <c r="AN157" s="331">
        <v>0.54400000000000004</v>
      </c>
      <c r="AO157" s="290"/>
      <c r="AP157" s="331">
        <v>0.26300000000000001</v>
      </c>
      <c r="AQ157" s="331">
        <v>0.38800000000000001</v>
      </c>
      <c r="AR157" s="331">
        <v>0.65100000000000002</v>
      </c>
    </row>
    <row r="158" spans="1:44" ht="15.75" thickBot="1">
      <c r="A158" s="169" t="s">
        <v>2703</v>
      </c>
      <c r="B158" s="171" t="s">
        <v>35</v>
      </c>
      <c r="C158" s="171" t="s">
        <v>2704</v>
      </c>
      <c r="D158" s="171">
        <v>26</v>
      </c>
      <c r="E158" s="171" t="s">
        <v>47</v>
      </c>
      <c r="F158" s="171" t="s">
        <v>43</v>
      </c>
      <c r="G158" s="171">
        <v>0</v>
      </c>
      <c r="H158" s="171">
        <v>0</v>
      </c>
      <c r="I158" s="171"/>
      <c r="J158" s="303">
        <v>2.0099999999999998</v>
      </c>
      <c r="K158" s="171">
        <v>37</v>
      </c>
      <c r="L158" s="171">
        <v>0</v>
      </c>
      <c r="M158" s="171">
        <v>5</v>
      </c>
      <c r="N158" s="171">
        <v>0</v>
      </c>
      <c r="O158" s="171">
        <v>0</v>
      </c>
      <c r="P158" s="171">
        <v>0</v>
      </c>
      <c r="Q158" s="319">
        <v>31.1</v>
      </c>
      <c r="R158" s="305">
        <v>1.468</v>
      </c>
      <c r="S158" s="171">
        <v>30</v>
      </c>
      <c r="T158" s="171">
        <v>7</v>
      </c>
      <c r="U158" s="171">
        <v>7</v>
      </c>
      <c r="V158" s="171">
        <v>2</v>
      </c>
      <c r="W158" s="171">
        <v>16</v>
      </c>
      <c r="X158" s="171">
        <v>3</v>
      </c>
      <c r="Y158" s="171">
        <v>22</v>
      </c>
      <c r="Z158" s="171">
        <v>4</v>
      </c>
      <c r="AA158" s="171">
        <v>0</v>
      </c>
      <c r="AB158" s="171">
        <v>0</v>
      </c>
      <c r="AC158" s="171">
        <v>139</v>
      </c>
      <c r="AD158" s="171">
        <v>212</v>
      </c>
      <c r="AE158" s="171">
        <v>4.5</v>
      </c>
      <c r="AF158" s="304">
        <v>8.6</v>
      </c>
      <c r="AG158" s="304">
        <v>0.6</v>
      </c>
      <c r="AH158" s="304">
        <v>4.5999999999999996</v>
      </c>
      <c r="AI158" s="304">
        <v>6.3</v>
      </c>
      <c r="AJ158" s="303">
        <v>1.38</v>
      </c>
      <c r="AK158" s="302"/>
      <c r="AL158" s="331">
        <v>0.27400000000000002</v>
      </c>
      <c r="AM158" s="331">
        <v>0.19</v>
      </c>
      <c r="AN158" s="331">
        <v>0.46400000000000002</v>
      </c>
      <c r="AO158" s="290"/>
      <c r="AP158" s="331">
        <v>0.46899999999999997</v>
      </c>
      <c r="AQ158" s="331">
        <v>0.58499999999999996</v>
      </c>
      <c r="AR158" s="331">
        <v>1.054</v>
      </c>
    </row>
    <row r="159" spans="1:44" ht="15.75" thickBot="1">
      <c r="A159" s="169" t="s">
        <v>2705</v>
      </c>
      <c r="B159" s="171" t="s">
        <v>35</v>
      </c>
      <c r="C159" s="171" t="s">
        <v>2706</v>
      </c>
      <c r="D159" s="171">
        <v>24</v>
      </c>
      <c r="E159" s="171" t="s">
        <v>129</v>
      </c>
      <c r="F159" s="171" t="s">
        <v>43</v>
      </c>
      <c r="G159" s="171">
        <v>1</v>
      </c>
      <c r="H159" s="171">
        <v>2</v>
      </c>
      <c r="I159" s="171">
        <v>0.33300000000000002</v>
      </c>
      <c r="J159" s="303">
        <v>5.17</v>
      </c>
      <c r="K159" s="171">
        <v>6</v>
      </c>
      <c r="L159" s="171">
        <v>6</v>
      </c>
      <c r="M159" s="171">
        <v>0</v>
      </c>
      <c r="N159" s="171">
        <v>0</v>
      </c>
      <c r="O159" s="171">
        <v>0</v>
      </c>
      <c r="P159" s="171">
        <v>0</v>
      </c>
      <c r="Q159" s="319">
        <v>31.1</v>
      </c>
      <c r="R159" s="305">
        <v>1.6279999999999999</v>
      </c>
      <c r="S159" s="171">
        <v>32</v>
      </c>
      <c r="T159" s="171">
        <v>18</v>
      </c>
      <c r="U159" s="171">
        <v>18</v>
      </c>
      <c r="V159" s="171">
        <v>3</v>
      </c>
      <c r="W159" s="171">
        <v>19</v>
      </c>
      <c r="X159" s="171">
        <v>1</v>
      </c>
      <c r="Y159" s="171">
        <v>27</v>
      </c>
      <c r="Z159" s="171">
        <v>2</v>
      </c>
      <c r="AA159" s="171">
        <v>0</v>
      </c>
      <c r="AB159" s="171">
        <v>3</v>
      </c>
      <c r="AC159" s="171">
        <v>139</v>
      </c>
      <c r="AD159" s="171">
        <v>80</v>
      </c>
      <c r="AE159" s="171">
        <v>4.6900000000000004</v>
      </c>
      <c r="AF159" s="304">
        <v>9.1999999999999993</v>
      </c>
      <c r="AG159" s="304">
        <v>0.9</v>
      </c>
      <c r="AH159" s="304">
        <v>5.5</v>
      </c>
      <c r="AI159" s="304">
        <v>7.8</v>
      </c>
      <c r="AJ159" s="303">
        <v>1.42</v>
      </c>
      <c r="AK159" s="302"/>
      <c r="AL159" s="331">
        <v>0.53100000000000003</v>
      </c>
      <c r="AM159" s="331">
        <v>0.5</v>
      </c>
      <c r="AN159" s="331">
        <v>1.0309999999999999</v>
      </c>
      <c r="AO159" s="290"/>
      <c r="AP159" s="331">
        <v>0.33600000000000002</v>
      </c>
      <c r="AQ159" s="331">
        <v>0.35899999999999999</v>
      </c>
      <c r="AR159" s="331">
        <v>0.69499999999999995</v>
      </c>
    </row>
    <row r="160" spans="1:44" ht="15.75" thickBot="1">
      <c r="A160" s="169" t="s">
        <v>2707</v>
      </c>
      <c r="B160" s="171" t="s">
        <v>10</v>
      </c>
      <c r="C160" s="171" t="s">
        <v>2708</v>
      </c>
      <c r="D160" s="171">
        <v>28</v>
      </c>
      <c r="E160" s="171" t="s">
        <v>53</v>
      </c>
      <c r="F160" s="171" t="s">
        <v>43</v>
      </c>
      <c r="G160" s="171">
        <v>0</v>
      </c>
      <c r="H160" s="171">
        <v>1</v>
      </c>
      <c r="I160" s="171">
        <v>0</v>
      </c>
      <c r="J160" s="303">
        <v>7.18</v>
      </c>
      <c r="K160" s="171">
        <v>29</v>
      </c>
      <c r="L160" s="171">
        <v>0</v>
      </c>
      <c r="M160" s="171">
        <v>9</v>
      </c>
      <c r="N160" s="171">
        <v>0</v>
      </c>
      <c r="O160" s="171">
        <v>0</v>
      </c>
      <c r="P160" s="171">
        <v>0</v>
      </c>
      <c r="Q160" s="319">
        <v>31.1</v>
      </c>
      <c r="R160" s="305">
        <v>1.7869999999999999</v>
      </c>
      <c r="S160" s="171">
        <v>35</v>
      </c>
      <c r="T160" s="171">
        <v>30</v>
      </c>
      <c r="U160" s="171">
        <v>25</v>
      </c>
      <c r="V160" s="171">
        <v>6</v>
      </c>
      <c r="W160" s="171">
        <v>21</v>
      </c>
      <c r="X160" s="171">
        <v>0</v>
      </c>
      <c r="Y160" s="171">
        <v>44</v>
      </c>
      <c r="Z160" s="171">
        <v>1</v>
      </c>
      <c r="AA160" s="171">
        <v>0</v>
      </c>
      <c r="AB160" s="171">
        <v>3</v>
      </c>
      <c r="AC160" s="171">
        <v>153</v>
      </c>
      <c r="AD160" s="171">
        <v>60</v>
      </c>
      <c r="AE160" s="171">
        <v>4.95</v>
      </c>
      <c r="AF160" s="304">
        <v>10.1</v>
      </c>
      <c r="AG160" s="304">
        <v>1.7</v>
      </c>
      <c r="AH160" s="304">
        <v>6</v>
      </c>
      <c r="AI160" s="304">
        <v>12.6</v>
      </c>
      <c r="AJ160" s="303">
        <v>2.1</v>
      </c>
      <c r="AK160" s="302"/>
      <c r="AL160" s="331">
        <v>0.32800000000000001</v>
      </c>
      <c r="AM160" s="331">
        <v>0.32700000000000001</v>
      </c>
      <c r="AN160" s="331">
        <v>0.65500000000000003</v>
      </c>
      <c r="AO160" s="290"/>
      <c r="AP160" s="331">
        <v>0.17899999999999999</v>
      </c>
      <c r="AQ160" s="331">
        <v>0.17100000000000001</v>
      </c>
      <c r="AR160" s="331">
        <v>0.35099999999999998</v>
      </c>
    </row>
    <row r="161" spans="1:44" ht="15.75" thickBot="1">
      <c r="A161" s="169" t="s">
        <v>2709</v>
      </c>
      <c r="B161" s="171" t="s">
        <v>35</v>
      </c>
      <c r="C161" s="171" t="s">
        <v>2710</v>
      </c>
      <c r="D161" s="171">
        <v>31</v>
      </c>
      <c r="E161" s="171" t="s">
        <v>57</v>
      </c>
      <c r="F161" s="171" t="s">
        <v>34</v>
      </c>
      <c r="G161" s="171">
        <v>2</v>
      </c>
      <c r="H161" s="171">
        <v>2</v>
      </c>
      <c r="I161" s="171">
        <v>0.5</v>
      </c>
      <c r="J161" s="303">
        <v>4.0199999999999996</v>
      </c>
      <c r="K161" s="171">
        <v>64</v>
      </c>
      <c r="L161" s="171">
        <v>0</v>
      </c>
      <c r="M161" s="171">
        <v>6</v>
      </c>
      <c r="N161" s="171">
        <v>0</v>
      </c>
      <c r="O161" s="171">
        <v>0</v>
      </c>
      <c r="P161" s="171">
        <v>1</v>
      </c>
      <c r="Q161" s="319">
        <v>31.1</v>
      </c>
      <c r="R161" s="305">
        <v>1.5640000000000001</v>
      </c>
      <c r="S161" s="171">
        <v>29</v>
      </c>
      <c r="T161" s="171">
        <v>16</v>
      </c>
      <c r="U161" s="171">
        <v>14</v>
      </c>
      <c r="V161" s="171">
        <v>2</v>
      </c>
      <c r="W161" s="171">
        <v>20</v>
      </c>
      <c r="X161" s="171">
        <v>5</v>
      </c>
      <c r="Y161" s="171">
        <v>25</v>
      </c>
      <c r="Z161" s="171">
        <v>1</v>
      </c>
      <c r="AA161" s="171">
        <v>0</v>
      </c>
      <c r="AB161" s="171">
        <v>3</v>
      </c>
      <c r="AC161" s="171">
        <v>137</v>
      </c>
      <c r="AD161" s="171">
        <v>107</v>
      </c>
      <c r="AE161" s="171">
        <v>4.4000000000000004</v>
      </c>
      <c r="AF161" s="304">
        <v>8.3000000000000007</v>
      </c>
      <c r="AG161" s="304">
        <v>0.6</v>
      </c>
      <c r="AH161" s="304">
        <v>5.7</v>
      </c>
      <c r="AI161" s="304">
        <v>7.2</v>
      </c>
      <c r="AJ161" s="303">
        <v>1.25</v>
      </c>
      <c r="AK161" s="302"/>
      <c r="AL161" s="331">
        <v>0.317</v>
      </c>
      <c r="AM161" s="331">
        <v>0.33300000000000002</v>
      </c>
      <c r="AN161" s="331">
        <v>0.65</v>
      </c>
      <c r="AO161" s="290"/>
      <c r="AP161" s="331">
        <v>0.44400000000000001</v>
      </c>
      <c r="AQ161" s="331">
        <v>0.35</v>
      </c>
      <c r="AR161" s="331">
        <v>0.79400000000000004</v>
      </c>
    </row>
    <row r="162" spans="1:44" ht="15.75" thickBot="1">
      <c r="A162" s="169" t="s">
        <v>2711</v>
      </c>
      <c r="B162" s="171" t="s">
        <v>10</v>
      </c>
      <c r="C162" s="171" t="s">
        <v>2712</v>
      </c>
      <c r="D162" s="171">
        <v>28</v>
      </c>
      <c r="E162" s="171" t="s">
        <v>100</v>
      </c>
      <c r="F162" s="171" t="s">
        <v>43</v>
      </c>
      <c r="G162" s="171">
        <v>0</v>
      </c>
      <c r="H162" s="171">
        <v>0</v>
      </c>
      <c r="I162" s="171"/>
      <c r="J162" s="303">
        <v>4.7</v>
      </c>
      <c r="K162" s="171">
        <v>26</v>
      </c>
      <c r="L162" s="171">
        <v>0</v>
      </c>
      <c r="M162" s="171">
        <v>7</v>
      </c>
      <c r="N162" s="171">
        <v>0</v>
      </c>
      <c r="O162" s="171">
        <v>0</v>
      </c>
      <c r="P162" s="171">
        <v>0</v>
      </c>
      <c r="Q162" s="319">
        <v>30.2</v>
      </c>
      <c r="R162" s="305">
        <v>1.4019999999999999</v>
      </c>
      <c r="S162" s="171">
        <v>30</v>
      </c>
      <c r="T162" s="171">
        <v>16</v>
      </c>
      <c r="U162" s="171">
        <v>16</v>
      </c>
      <c r="V162" s="171">
        <v>6</v>
      </c>
      <c r="W162" s="171">
        <v>13</v>
      </c>
      <c r="X162" s="171">
        <v>0</v>
      </c>
      <c r="Y162" s="171">
        <v>38</v>
      </c>
      <c r="Z162" s="171">
        <v>3</v>
      </c>
      <c r="AA162" s="171">
        <v>0</v>
      </c>
      <c r="AB162" s="171">
        <v>1</v>
      </c>
      <c r="AC162" s="171">
        <v>135</v>
      </c>
      <c r="AD162" s="171">
        <v>94</v>
      </c>
      <c r="AE162" s="171">
        <v>4.79</v>
      </c>
      <c r="AF162" s="304">
        <v>8.8000000000000007</v>
      </c>
      <c r="AG162" s="304">
        <v>1.8</v>
      </c>
      <c r="AH162" s="304">
        <v>3.8</v>
      </c>
      <c r="AI162" s="304">
        <v>11.2</v>
      </c>
      <c r="AJ162" s="303">
        <v>2.92</v>
      </c>
      <c r="AK162" s="302"/>
      <c r="AL162" s="331">
        <v>0.38300000000000001</v>
      </c>
      <c r="AM162" s="331">
        <v>0.45100000000000001</v>
      </c>
      <c r="AN162" s="331">
        <v>0.83399999999999996</v>
      </c>
      <c r="AO162" s="290"/>
      <c r="AP162" s="331">
        <v>0.307</v>
      </c>
      <c r="AQ162" s="331">
        <v>0.40300000000000002</v>
      </c>
      <c r="AR162" s="331">
        <v>0.71</v>
      </c>
    </row>
    <row r="163" spans="1:44" ht="15.75" thickBot="1">
      <c r="A163" s="169" t="s">
        <v>2713</v>
      </c>
      <c r="B163" s="171" t="s">
        <v>10</v>
      </c>
      <c r="C163" s="171" t="s">
        <v>2714</v>
      </c>
      <c r="D163" s="171">
        <v>32</v>
      </c>
      <c r="E163" s="171" t="s">
        <v>53</v>
      </c>
      <c r="F163" s="171" t="s">
        <v>34</v>
      </c>
      <c r="G163" s="171">
        <v>1</v>
      </c>
      <c r="H163" s="171">
        <v>1</v>
      </c>
      <c r="I163" s="171">
        <v>0.5</v>
      </c>
      <c r="J163" s="303">
        <v>7.63</v>
      </c>
      <c r="K163" s="171">
        <v>11</v>
      </c>
      <c r="L163" s="171">
        <v>4</v>
      </c>
      <c r="M163" s="171">
        <v>5</v>
      </c>
      <c r="N163" s="171">
        <v>0</v>
      </c>
      <c r="O163" s="171">
        <v>0</v>
      </c>
      <c r="P163" s="171">
        <v>0</v>
      </c>
      <c r="Q163" s="319">
        <v>30.2</v>
      </c>
      <c r="R163" s="305">
        <v>1.696</v>
      </c>
      <c r="S163" s="171">
        <v>41</v>
      </c>
      <c r="T163" s="171">
        <v>29</v>
      </c>
      <c r="U163" s="171">
        <v>26</v>
      </c>
      <c r="V163" s="171">
        <v>7</v>
      </c>
      <c r="W163" s="171">
        <v>11</v>
      </c>
      <c r="X163" s="171">
        <v>1</v>
      </c>
      <c r="Y163" s="171">
        <v>21</v>
      </c>
      <c r="Z163" s="171">
        <v>1</v>
      </c>
      <c r="AA163" s="171">
        <v>1</v>
      </c>
      <c r="AB163" s="171">
        <v>1</v>
      </c>
      <c r="AC163" s="171">
        <v>140</v>
      </c>
      <c r="AD163" s="171">
        <v>60</v>
      </c>
      <c r="AE163" s="171">
        <v>5.93</v>
      </c>
      <c r="AF163" s="304">
        <v>12</v>
      </c>
      <c r="AG163" s="304">
        <v>2.1</v>
      </c>
      <c r="AH163" s="304">
        <v>3.2</v>
      </c>
      <c r="AI163" s="304">
        <v>6.2</v>
      </c>
      <c r="AJ163" s="303">
        <v>1.91</v>
      </c>
      <c r="AK163" s="302"/>
      <c r="AL163" s="331">
        <v>0.35499999999999998</v>
      </c>
      <c r="AM163" s="331">
        <v>0.439</v>
      </c>
      <c r="AN163" s="331">
        <v>0.79300000000000004</v>
      </c>
      <c r="AO163" s="290"/>
      <c r="AP163" s="331">
        <v>0.39700000000000002</v>
      </c>
      <c r="AQ163" s="331">
        <v>0.746</v>
      </c>
      <c r="AR163" s="331">
        <v>1.1439999999999999</v>
      </c>
    </row>
    <row r="164" spans="1:44" ht="15.75" thickBot="1">
      <c r="A164" s="169" t="s">
        <v>2715</v>
      </c>
      <c r="B164" s="171" t="s">
        <v>35</v>
      </c>
      <c r="C164" s="171" t="s">
        <v>2716</v>
      </c>
      <c r="D164" s="171">
        <v>22</v>
      </c>
      <c r="E164" s="171" t="s">
        <v>65</v>
      </c>
      <c r="F164" s="171" t="s">
        <v>34</v>
      </c>
      <c r="G164" s="171">
        <v>0</v>
      </c>
      <c r="H164" s="171">
        <v>3</v>
      </c>
      <c r="I164" s="171">
        <v>0</v>
      </c>
      <c r="J164" s="303">
        <v>3.64</v>
      </c>
      <c r="K164" s="171">
        <v>35</v>
      </c>
      <c r="L164" s="171">
        <v>0</v>
      </c>
      <c r="M164" s="171">
        <v>6</v>
      </c>
      <c r="N164" s="171">
        <v>0</v>
      </c>
      <c r="O164" s="171">
        <v>0</v>
      </c>
      <c r="P164" s="171">
        <v>0</v>
      </c>
      <c r="Q164" s="319">
        <v>29.2</v>
      </c>
      <c r="R164" s="305">
        <v>1.1120000000000001</v>
      </c>
      <c r="S164" s="171">
        <v>24</v>
      </c>
      <c r="T164" s="171">
        <v>12</v>
      </c>
      <c r="U164" s="171">
        <v>12</v>
      </c>
      <c r="V164" s="171">
        <v>1</v>
      </c>
      <c r="W164" s="171">
        <v>9</v>
      </c>
      <c r="X164" s="171">
        <v>1</v>
      </c>
      <c r="Y164" s="171">
        <v>29</v>
      </c>
      <c r="Z164" s="171">
        <v>0</v>
      </c>
      <c r="AA164" s="171">
        <v>0</v>
      </c>
      <c r="AB164" s="171">
        <v>2</v>
      </c>
      <c r="AC164" s="171">
        <v>123</v>
      </c>
      <c r="AD164" s="171">
        <v>116</v>
      </c>
      <c r="AE164" s="171">
        <v>2.5499999999999998</v>
      </c>
      <c r="AF164" s="304">
        <v>7.3</v>
      </c>
      <c r="AG164" s="304">
        <v>0.3</v>
      </c>
      <c r="AH164" s="304">
        <v>2.7</v>
      </c>
      <c r="AI164" s="304">
        <v>8.8000000000000007</v>
      </c>
      <c r="AJ164" s="303">
        <v>3.22</v>
      </c>
      <c r="AK164" s="302"/>
      <c r="AL164" s="331">
        <v>0.35299999999999998</v>
      </c>
      <c r="AM164" s="331">
        <v>0.38300000000000001</v>
      </c>
      <c r="AN164" s="331">
        <v>0.73599999999999999</v>
      </c>
      <c r="AO164" s="290"/>
      <c r="AP164" s="331">
        <v>0.214</v>
      </c>
      <c r="AQ164" s="331">
        <v>0.23400000000000001</v>
      </c>
      <c r="AR164" s="331">
        <v>0.44900000000000001</v>
      </c>
    </row>
    <row r="165" spans="1:44" ht="15.75" thickBot="1">
      <c r="A165" s="169" t="s">
        <v>2717</v>
      </c>
      <c r="B165" s="171" t="s">
        <v>10</v>
      </c>
      <c r="C165" s="171" t="s">
        <v>2718</v>
      </c>
      <c r="D165" s="171">
        <v>23</v>
      </c>
      <c r="E165" s="171" t="s">
        <v>47</v>
      </c>
      <c r="F165" s="171" t="s">
        <v>43</v>
      </c>
      <c r="G165" s="171">
        <v>1</v>
      </c>
      <c r="H165" s="171">
        <v>2</v>
      </c>
      <c r="I165" s="171">
        <v>0.33300000000000002</v>
      </c>
      <c r="J165" s="303">
        <v>7.89</v>
      </c>
      <c r="K165" s="171">
        <v>25</v>
      </c>
      <c r="L165" s="171">
        <v>0</v>
      </c>
      <c r="M165" s="171">
        <v>6</v>
      </c>
      <c r="N165" s="171">
        <v>0</v>
      </c>
      <c r="O165" s="171">
        <v>0</v>
      </c>
      <c r="P165" s="171">
        <v>0</v>
      </c>
      <c r="Q165" s="319">
        <v>29.2</v>
      </c>
      <c r="R165" s="305">
        <v>1.8879999999999999</v>
      </c>
      <c r="S165" s="171">
        <v>39</v>
      </c>
      <c r="T165" s="171">
        <v>28</v>
      </c>
      <c r="U165" s="171">
        <v>26</v>
      </c>
      <c r="V165" s="171">
        <v>7</v>
      </c>
      <c r="W165" s="171">
        <v>17</v>
      </c>
      <c r="X165" s="171">
        <v>1</v>
      </c>
      <c r="Y165" s="171">
        <v>25</v>
      </c>
      <c r="Z165" s="171">
        <v>1</v>
      </c>
      <c r="AA165" s="171">
        <v>1</v>
      </c>
      <c r="AB165" s="171">
        <v>1</v>
      </c>
      <c r="AC165" s="171">
        <v>147</v>
      </c>
      <c r="AD165" s="171">
        <v>54</v>
      </c>
      <c r="AE165" s="171">
        <v>6.36</v>
      </c>
      <c r="AF165" s="304">
        <v>11.8</v>
      </c>
      <c r="AG165" s="304">
        <v>2.1</v>
      </c>
      <c r="AH165" s="304">
        <v>5.2</v>
      </c>
      <c r="AI165" s="304">
        <v>7.6</v>
      </c>
      <c r="AJ165" s="303">
        <v>1.47</v>
      </c>
      <c r="AK165" s="302"/>
      <c r="AL165" s="331">
        <v>0.42599999999999999</v>
      </c>
      <c r="AM165" s="331">
        <v>0.60699999999999998</v>
      </c>
      <c r="AN165" s="331">
        <v>1.034</v>
      </c>
      <c r="AO165" s="290"/>
      <c r="AP165" s="331">
        <v>0.373</v>
      </c>
      <c r="AQ165" s="331">
        <v>0.50700000000000001</v>
      </c>
      <c r="AR165" s="331">
        <v>0.88100000000000001</v>
      </c>
    </row>
    <row r="166" spans="1:44" ht="15.75" thickBot="1">
      <c r="A166" s="169" t="s">
        <v>2719</v>
      </c>
      <c r="B166" s="171" t="s">
        <v>35</v>
      </c>
      <c r="C166" s="171" t="s">
        <v>2720</v>
      </c>
      <c r="D166" s="171">
        <v>20</v>
      </c>
      <c r="E166" s="171" t="s">
        <v>58</v>
      </c>
      <c r="F166" s="171" t="s">
        <v>43</v>
      </c>
      <c r="G166" s="171">
        <v>1</v>
      </c>
      <c r="H166" s="171">
        <v>3</v>
      </c>
      <c r="I166" s="171">
        <v>0.25</v>
      </c>
      <c r="J166" s="303">
        <v>4.91</v>
      </c>
      <c r="K166" s="171">
        <v>5</v>
      </c>
      <c r="L166" s="171">
        <v>5</v>
      </c>
      <c r="M166" s="171">
        <v>0</v>
      </c>
      <c r="N166" s="171">
        <v>0</v>
      </c>
      <c r="O166" s="171">
        <v>0</v>
      </c>
      <c r="P166" s="171">
        <v>0</v>
      </c>
      <c r="Q166" s="319">
        <v>29.1</v>
      </c>
      <c r="R166" s="305">
        <v>1.3640000000000001</v>
      </c>
      <c r="S166" s="171">
        <v>32</v>
      </c>
      <c r="T166" s="171">
        <v>17</v>
      </c>
      <c r="U166" s="171">
        <v>16</v>
      </c>
      <c r="V166" s="171">
        <v>2</v>
      </c>
      <c r="W166" s="171">
        <v>8</v>
      </c>
      <c r="X166" s="171">
        <v>0</v>
      </c>
      <c r="Y166" s="171">
        <v>31</v>
      </c>
      <c r="Z166" s="171">
        <v>0</v>
      </c>
      <c r="AA166" s="171">
        <v>0</v>
      </c>
      <c r="AB166" s="171">
        <v>1</v>
      </c>
      <c r="AC166" s="171">
        <v>123</v>
      </c>
      <c r="AD166" s="171">
        <v>88</v>
      </c>
      <c r="AE166" s="171">
        <v>2.75</v>
      </c>
      <c r="AF166" s="304">
        <v>9.8000000000000007</v>
      </c>
      <c r="AG166" s="304">
        <v>0.6</v>
      </c>
      <c r="AH166" s="304">
        <v>2.5</v>
      </c>
      <c r="AI166" s="304">
        <v>9.5</v>
      </c>
      <c r="AJ166" s="303">
        <v>3.88</v>
      </c>
      <c r="AK166" s="302"/>
      <c r="AL166" s="331">
        <v>0.19</v>
      </c>
      <c r="AM166" s="331">
        <v>0.158</v>
      </c>
      <c r="AN166" s="331">
        <v>0.34799999999999998</v>
      </c>
      <c r="AO166" s="290"/>
      <c r="AP166" s="331">
        <v>0.36</v>
      </c>
      <c r="AQ166" s="331">
        <v>0.53200000000000003</v>
      </c>
      <c r="AR166" s="331">
        <v>0.89200000000000002</v>
      </c>
    </row>
    <row r="167" spans="1:44" ht="15.75" thickBot="1">
      <c r="A167" s="169" t="s">
        <v>2721</v>
      </c>
      <c r="B167" s="171" t="s">
        <v>10</v>
      </c>
      <c r="C167" s="171" t="s">
        <v>2722</v>
      </c>
      <c r="D167" s="171">
        <v>28</v>
      </c>
      <c r="E167" s="171" t="s">
        <v>42</v>
      </c>
      <c r="F167" s="171" t="s">
        <v>43</v>
      </c>
      <c r="G167" s="171">
        <v>0</v>
      </c>
      <c r="H167" s="171">
        <v>1</v>
      </c>
      <c r="I167" s="171">
        <v>0</v>
      </c>
      <c r="J167" s="303">
        <v>5.28</v>
      </c>
      <c r="K167" s="171">
        <v>33</v>
      </c>
      <c r="L167" s="171">
        <v>0</v>
      </c>
      <c r="M167" s="171">
        <v>14</v>
      </c>
      <c r="N167" s="171">
        <v>0</v>
      </c>
      <c r="O167" s="171">
        <v>0</v>
      </c>
      <c r="P167" s="171">
        <v>0</v>
      </c>
      <c r="Q167" s="319">
        <v>29</v>
      </c>
      <c r="R167" s="305">
        <v>1.345</v>
      </c>
      <c r="S167" s="171">
        <v>28</v>
      </c>
      <c r="T167" s="171">
        <v>17</v>
      </c>
      <c r="U167" s="171">
        <v>17</v>
      </c>
      <c r="V167" s="171">
        <v>8</v>
      </c>
      <c r="W167" s="171">
        <v>11</v>
      </c>
      <c r="X167" s="171">
        <v>0</v>
      </c>
      <c r="Y167" s="171">
        <v>33</v>
      </c>
      <c r="Z167" s="171">
        <v>0</v>
      </c>
      <c r="AA167" s="171">
        <v>0</v>
      </c>
      <c r="AB167" s="171">
        <v>2</v>
      </c>
      <c r="AC167" s="171">
        <v>122</v>
      </c>
      <c r="AD167" s="171">
        <v>81</v>
      </c>
      <c r="AE167" s="171">
        <v>5.61</v>
      </c>
      <c r="AF167" s="304">
        <v>8.6999999999999993</v>
      </c>
      <c r="AG167" s="304">
        <v>2.5</v>
      </c>
      <c r="AH167" s="304">
        <v>3.4</v>
      </c>
      <c r="AI167" s="304">
        <v>10.199999999999999</v>
      </c>
      <c r="AJ167" s="303">
        <v>3</v>
      </c>
      <c r="AK167" s="302"/>
      <c r="AL167" s="331">
        <v>0.42</v>
      </c>
      <c r="AM167" s="331">
        <v>0.48799999999999999</v>
      </c>
      <c r="AN167" s="331">
        <v>0.90800000000000003</v>
      </c>
      <c r="AO167" s="290"/>
      <c r="AP167" s="331">
        <v>0.254</v>
      </c>
      <c r="AQ167" s="331">
        <v>0.59099999999999997</v>
      </c>
      <c r="AR167" s="331">
        <v>0.84399999999999997</v>
      </c>
    </row>
    <row r="168" spans="1:44" ht="15.75" thickBot="1">
      <c r="A168" s="169" t="s">
        <v>2723</v>
      </c>
      <c r="B168" s="171" t="s">
        <v>10</v>
      </c>
      <c r="C168" s="171" t="s">
        <v>2724</v>
      </c>
      <c r="D168" s="171">
        <v>23</v>
      </c>
      <c r="E168" s="171" t="s">
        <v>119</v>
      </c>
      <c r="F168" s="171" t="s">
        <v>34</v>
      </c>
      <c r="G168" s="171">
        <v>2</v>
      </c>
      <c r="H168" s="171">
        <v>0</v>
      </c>
      <c r="I168" s="171">
        <v>1</v>
      </c>
      <c r="J168" s="303">
        <v>6.52</v>
      </c>
      <c r="K168" s="171">
        <v>6</v>
      </c>
      <c r="L168" s="171">
        <v>6</v>
      </c>
      <c r="M168" s="171">
        <v>0</v>
      </c>
      <c r="N168" s="171">
        <v>0</v>
      </c>
      <c r="O168" s="171">
        <v>0</v>
      </c>
      <c r="P168" s="171">
        <v>0</v>
      </c>
      <c r="Q168" s="319">
        <v>29</v>
      </c>
      <c r="R168" s="305">
        <v>1.4830000000000001</v>
      </c>
      <c r="S168" s="171">
        <v>36</v>
      </c>
      <c r="T168" s="171">
        <v>21</v>
      </c>
      <c r="U168" s="171">
        <v>21</v>
      </c>
      <c r="V168" s="171">
        <v>8</v>
      </c>
      <c r="W168" s="171">
        <v>7</v>
      </c>
      <c r="X168" s="171">
        <v>0</v>
      </c>
      <c r="Y168" s="171">
        <v>34</v>
      </c>
      <c r="Z168" s="171">
        <v>0</v>
      </c>
      <c r="AA168" s="171">
        <v>0</v>
      </c>
      <c r="AB168" s="171">
        <v>5</v>
      </c>
      <c r="AC168" s="171">
        <v>128</v>
      </c>
      <c r="AD168" s="171">
        <v>61</v>
      </c>
      <c r="AE168" s="171">
        <v>5.12</v>
      </c>
      <c r="AF168" s="304">
        <v>11.2</v>
      </c>
      <c r="AG168" s="304">
        <v>2.5</v>
      </c>
      <c r="AH168" s="304">
        <v>2.2000000000000002</v>
      </c>
      <c r="AI168" s="304">
        <v>10.6</v>
      </c>
      <c r="AJ168" s="303">
        <v>4.8600000000000003</v>
      </c>
      <c r="AK168" s="302"/>
      <c r="AL168" s="331">
        <v>0.35899999999999999</v>
      </c>
      <c r="AM168" s="331">
        <v>0.48299999999999998</v>
      </c>
      <c r="AN168" s="331">
        <v>0.84299999999999997</v>
      </c>
      <c r="AO168" s="290"/>
      <c r="AP168" s="331">
        <v>0.317</v>
      </c>
      <c r="AQ168" s="331">
        <v>0.66700000000000004</v>
      </c>
      <c r="AR168" s="331">
        <v>0.98399999999999999</v>
      </c>
    </row>
    <row r="169" spans="1:44" ht="15.75" thickBot="1">
      <c r="A169" s="169" t="s">
        <v>2725</v>
      </c>
      <c r="B169" s="171" t="s">
        <v>10</v>
      </c>
      <c r="C169" s="171" t="s">
        <v>2726</v>
      </c>
      <c r="D169" s="171">
        <v>24</v>
      </c>
      <c r="E169" s="171" t="s">
        <v>78</v>
      </c>
      <c r="F169" s="171" t="s">
        <v>43</v>
      </c>
      <c r="G169" s="171">
        <v>0</v>
      </c>
      <c r="H169" s="171">
        <v>1</v>
      </c>
      <c r="I169" s="171">
        <v>0</v>
      </c>
      <c r="J169" s="303">
        <v>4.08</v>
      </c>
      <c r="K169" s="171">
        <v>24</v>
      </c>
      <c r="L169" s="171">
        <v>0</v>
      </c>
      <c r="M169" s="171">
        <v>7</v>
      </c>
      <c r="N169" s="171">
        <v>0</v>
      </c>
      <c r="O169" s="171">
        <v>0</v>
      </c>
      <c r="P169" s="171">
        <v>0</v>
      </c>
      <c r="Q169" s="319">
        <v>28.2</v>
      </c>
      <c r="R169" s="305">
        <v>1.5</v>
      </c>
      <c r="S169" s="171">
        <v>25</v>
      </c>
      <c r="T169" s="171">
        <v>13</v>
      </c>
      <c r="U169" s="171">
        <v>13</v>
      </c>
      <c r="V169" s="171">
        <v>4</v>
      </c>
      <c r="W169" s="171">
        <v>18</v>
      </c>
      <c r="X169" s="171">
        <v>0</v>
      </c>
      <c r="Y169" s="171">
        <v>23</v>
      </c>
      <c r="Z169" s="171">
        <v>2</v>
      </c>
      <c r="AA169" s="171">
        <v>0</v>
      </c>
      <c r="AB169" s="171">
        <v>1</v>
      </c>
      <c r="AC169" s="171">
        <v>130</v>
      </c>
      <c r="AD169" s="171">
        <v>107</v>
      </c>
      <c r="AE169" s="171">
        <v>5.46</v>
      </c>
      <c r="AF169" s="304">
        <v>7.8</v>
      </c>
      <c r="AG169" s="304">
        <v>1.3</v>
      </c>
      <c r="AH169" s="304">
        <v>5.7</v>
      </c>
      <c r="AI169" s="304">
        <v>7.2</v>
      </c>
      <c r="AJ169" s="303">
        <v>1.28</v>
      </c>
      <c r="AK169" s="302"/>
      <c r="AL169" s="331">
        <v>0.441</v>
      </c>
      <c r="AM169" s="331">
        <v>0.5</v>
      </c>
      <c r="AN169" s="331">
        <v>0.94099999999999995</v>
      </c>
      <c r="AO169" s="290"/>
      <c r="AP169" s="331">
        <v>0.24199999999999999</v>
      </c>
      <c r="AQ169" s="331">
        <v>0.315</v>
      </c>
      <c r="AR169" s="331">
        <v>0.55700000000000005</v>
      </c>
    </row>
    <row r="170" spans="1:44" ht="15.75" thickBot="1">
      <c r="A170" s="99" t="s">
        <v>2727</v>
      </c>
      <c r="B170" s="171" t="s">
        <v>10</v>
      </c>
      <c r="C170" s="171" t="s">
        <v>2728</v>
      </c>
      <c r="D170" s="171">
        <v>23</v>
      </c>
      <c r="E170" s="171" t="s">
        <v>57</v>
      </c>
      <c r="F170" s="171" t="s">
        <v>34</v>
      </c>
      <c r="G170" s="171">
        <v>0</v>
      </c>
      <c r="H170" s="171">
        <v>3</v>
      </c>
      <c r="I170" s="171">
        <v>0</v>
      </c>
      <c r="J170" s="303">
        <v>6.35</v>
      </c>
      <c r="K170" s="171">
        <v>7</v>
      </c>
      <c r="L170" s="171">
        <v>4</v>
      </c>
      <c r="M170" s="171">
        <v>2</v>
      </c>
      <c r="N170" s="171">
        <v>0</v>
      </c>
      <c r="O170" s="171">
        <v>0</v>
      </c>
      <c r="P170" s="171">
        <v>0</v>
      </c>
      <c r="Q170" s="319">
        <v>28.1</v>
      </c>
      <c r="R170" s="305">
        <v>1.5529999999999999</v>
      </c>
      <c r="S170" s="171">
        <v>31</v>
      </c>
      <c r="T170" s="171">
        <v>20</v>
      </c>
      <c r="U170" s="171">
        <v>20</v>
      </c>
      <c r="V170" s="171">
        <v>5</v>
      </c>
      <c r="W170" s="171">
        <v>13</v>
      </c>
      <c r="X170" s="171">
        <v>0</v>
      </c>
      <c r="Y170" s="171">
        <v>13</v>
      </c>
      <c r="Z170" s="171">
        <v>0</v>
      </c>
      <c r="AA170" s="171">
        <v>0</v>
      </c>
      <c r="AB170" s="171">
        <v>0</v>
      </c>
      <c r="AC170" s="171">
        <v>125</v>
      </c>
      <c r="AD170" s="171">
        <v>68</v>
      </c>
      <c r="AE170" s="171">
        <v>5.91</v>
      </c>
      <c r="AF170" s="304">
        <v>9.8000000000000007</v>
      </c>
      <c r="AG170" s="304">
        <v>1.6</v>
      </c>
      <c r="AH170" s="304">
        <v>4.0999999999999996</v>
      </c>
      <c r="AI170" s="304">
        <v>4.0999999999999996</v>
      </c>
      <c r="AJ170" s="303">
        <v>1</v>
      </c>
      <c r="AK170" s="302"/>
      <c r="AL170" s="331">
        <v>0.371</v>
      </c>
      <c r="AM170" s="331">
        <v>0.50900000000000001</v>
      </c>
      <c r="AN170" s="331">
        <v>0.88</v>
      </c>
      <c r="AO170" s="290"/>
      <c r="AP170" s="331">
        <v>0.33900000000000002</v>
      </c>
      <c r="AQ170" s="331">
        <v>0.45500000000000002</v>
      </c>
      <c r="AR170" s="331">
        <v>0.79300000000000004</v>
      </c>
    </row>
    <row r="171" spans="1:44" ht="15.75" thickBot="1">
      <c r="A171" s="169" t="s">
        <v>995</v>
      </c>
      <c r="B171" s="171" t="s">
        <v>10</v>
      </c>
      <c r="C171" s="171" t="s">
        <v>1735</v>
      </c>
      <c r="D171" s="171">
        <v>25</v>
      </c>
      <c r="E171" s="171" t="s">
        <v>49</v>
      </c>
      <c r="F171" s="171" t="s">
        <v>43</v>
      </c>
      <c r="G171" s="171">
        <v>1</v>
      </c>
      <c r="H171" s="171">
        <v>1</v>
      </c>
      <c r="I171" s="171">
        <v>0.5</v>
      </c>
      <c r="J171" s="303">
        <v>5</v>
      </c>
      <c r="K171" s="171">
        <v>28</v>
      </c>
      <c r="L171" s="171">
        <v>0</v>
      </c>
      <c r="M171" s="171">
        <v>5</v>
      </c>
      <c r="N171" s="171">
        <v>0</v>
      </c>
      <c r="O171" s="171">
        <v>0</v>
      </c>
      <c r="P171" s="171">
        <v>0</v>
      </c>
      <c r="Q171" s="319">
        <v>27</v>
      </c>
      <c r="R171" s="305">
        <v>1.556</v>
      </c>
      <c r="S171" s="171">
        <v>27</v>
      </c>
      <c r="T171" s="171">
        <v>18</v>
      </c>
      <c r="U171" s="171">
        <v>15</v>
      </c>
      <c r="V171" s="171">
        <v>7</v>
      </c>
      <c r="W171" s="171">
        <v>15</v>
      </c>
      <c r="X171" s="171">
        <v>2</v>
      </c>
      <c r="Y171" s="171">
        <v>26</v>
      </c>
      <c r="Z171" s="171">
        <v>0</v>
      </c>
      <c r="AA171" s="171">
        <v>0</v>
      </c>
      <c r="AB171" s="171">
        <v>1</v>
      </c>
      <c r="AC171" s="171">
        <v>121</v>
      </c>
      <c r="AD171" s="171">
        <v>97</v>
      </c>
      <c r="AE171" s="171">
        <v>6.27</v>
      </c>
      <c r="AF171" s="304">
        <v>9</v>
      </c>
      <c r="AG171" s="304">
        <v>2.2999999999999998</v>
      </c>
      <c r="AH171" s="304">
        <v>5</v>
      </c>
      <c r="AI171" s="304">
        <v>8.6999999999999993</v>
      </c>
      <c r="AJ171" s="303">
        <v>1.73</v>
      </c>
      <c r="AK171" s="302"/>
      <c r="AL171" s="331">
        <v>0.35299999999999998</v>
      </c>
      <c r="AM171" s="331">
        <v>0.47599999999999998</v>
      </c>
      <c r="AN171" s="331">
        <v>0.82899999999999996</v>
      </c>
      <c r="AO171" s="290"/>
      <c r="AP171" s="331">
        <v>0.34300000000000003</v>
      </c>
      <c r="AQ171" s="331">
        <v>0.51600000000000001</v>
      </c>
      <c r="AR171" s="331">
        <v>0.85899999999999999</v>
      </c>
    </row>
    <row r="172" spans="1:44" ht="15.75" thickBot="1">
      <c r="A172" s="169" t="s">
        <v>2729</v>
      </c>
      <c r="B172" s="171" t="s">
        <v>35</v>
      </c>
      <c r="C172" s="171" t="s">
        <v>2730</v>
      </c>
      <c r="D172" s="171">
        <v>26</v>
      </c>
      <c r="E172" s="171" t="s">
        <v>55</v>
      </c>
      <c r="F172" s="171" t="s">
        <v>34</v>
      </c>
      <c r="G172" s="171">
        <v>2</v>
      </c>
      <c r="H172" s="171">
        <v>0</v>
      </c>
      <c r="I172" s="171">
        <v>1</v>
      </c>
      <c r="J172" s="303">
        <v>4.33</v>
      </c>
      <c r="K172" s="171">
        <v>5</v>
      </c>
      <c r="L172" s="171">
        <v>5</v>
      </c>
      <c r="M172" s="171">
        <v>0</v>
      </c>
      <c r="N172" s="171">
        <v>1</v>
      </c>
      <c r="O172" s="171">
        <v>1</v>
      </c>
      <c r="P172" s="171">
        <v>0</v>
      </c>
      <c r="Q172" s="319">
        <v>27</v>
      </c>
      <c r="R172" s="305">
        <v>1.4810000000000001</v>
      </c>
      <c r="S172" s="171">
        <v>32</v>
      </c>
      <c r="T172" s="171">
        <v>13</v>
      </c>
      <c r="U172" s="171">
        <v>13</v>
      </c>
      <c r="V172" s="171">
        <v>5</v>
      </c>
      <c r="W172" s="171">
        <v>8</v>
      </c>
      <c r="X172" s="171">
        <v>1</v>
      </c>
      <c r="Y172" s="171">
        <v>21</v>
      </c>
      <c r="Z172" s="171">
        <v>0</v>
      </c>
      <c r="AA172" s="171">
        <v>0</v>
      </c>
      <c r="AB172" s="171">
        <v>0</v>
      </c>
      <c r="AC172" s="171">
        <v>121</v>
      </c>
      <c r="AD172" s="171">
        <v>106</v>
      </c>
      <c r="AE172" s="171">
        <v>4.9000000000000004</v>
      </c>
      <c r="AF172" s="304">
        <v>10.7</v>
      </c>
      <c r="AG172" s="304">
        <v>1.7</v>
      </c>
      <c r="AH172" s="304">
        <v>2.7</v>
      </c>
      <c r="AI172" s="304">
        <v>7</v>
      </c>
      <c r="AJ172" s="303">
        <v>2.63</v>
      </c>
      <c r="AK172" s="302"/>
      <c r="AL172" s="331">
        <v>0.154</v>
      </c>
      <c r="AM172" s="331">
        <v>0.154</v>
      </c>
      <c r="AN172" s="331">
        <v>0.308</v>
      </c>
      <c r="AO172" s="290"/>
      <c r="AP172" s="331">
        <v>0.35199999999999998</v>
      </c>
      <c r="AQ172" s="331">
        <v>0.53</v>
      </c>
      <c r="AR172" s="331">
        <v>0.88200000000000001</v>
      </c>
    </row>
    <row r="173" spans="1:44" ht="15.75" thickBot="1">
      <c r="A173" s="169" t="s">
        <v>2731</v>
      </c>
      <c r="B173" s="171" t="s">
        <v>35</v>
      </c>
      <c r="C173" s="171" t="s">
        <v>2732</v>
      </c>
      <c r="D173" s="171">
        <v>25</v>
      </c>
      <c r="E173" s="171" t="s">
        <v>67</v>
      </c>
      <c r="F173" s="171" t="s">
        <v>43</v>
      </c>
      <c r="G173" s="171">
        <v>1</v>
      </c>
      <c r="H173" s="171">
        <v>1</v>
      </c>
      <c r="I173" s="171">
        <v>0.5</v>
      </c>
      <c r="J173" s="303">
        <v>5.67</v>
      </c>
      <c r="K173" s="171">
        <v>44</v>
      </c>
      <c r="L173" s="171">
        <v>0</v>
      </c>
      <c r="M173" s="171">
        <v>3</v>
      </c>
      <c r="N173" s="171">
        <v>0</v>
      </c>
      <c r="O173" s="171">
        <v>0</v>
      </c>
      <c r="P173" s="171">
        <v>0</v>
      </c>
      <c r="Q173" s="319">
        <v>27</v>
      </c>
      <c r="R173" s="305">
        <v>1.296</v>
      </c>
      <c r="S173" s="171">
        <v>24</v>
      </c>
      <c r="T173" s="171">
        <v>18</v>
      </c>
      <c r="U173" s="171">
        <v>17</v>
      </c>
      <c r="V173" s="171">
        <v>3</v>
      </c>
      <c r="W173" s="171">
        <v>11</v>
      </c>
      <c r="X173" s="171">
        <v>2</v>
      </c>
      <c r="Y173" s="171">
        <v>22</v>
      </c>
      <c r="Z173" s="171">
        <v>3</v>
      </c>
      <c r="AA173" s="171">
        <v>0</v>
      </c>
      <c r="AB173" s="171">
        <v>0</v>
      </c>
      <c r="AC173" s="171">
        <v>118</v>
      </c>
      <c r="AD173" s="171">
        <v>75</v>
      </c>
      <c r="AE173" s="171">
        <v>4.53</v>
      </c>
      <c r="AF173" s="304">
        <v>8</v>
      </c>
      <c r="AG173" s="304">
        <v>1</v>
      </c>
      <c r="AH173" s="304">
        <v>3.7</v>
      </c>
      <c r="AI173" s="304">
        <v>7.3</v>
      </c>
      <c r="AJ173" s="303">
        <v>2</v>
      </c>
      <c r="AK173" s="302"/>
      <c r="AL173" s="331">
        <v>0.32800000000000001</v>
      </c>
      <c r="AM173" s="331">
        <v>0.45600000000000002</v>
      </c>
      <c r="AN173" s="331">
        <v>0.78400000000000003</v>
      </c>
      <c r="AO173" s="290"/>
      <c r="AP173" s="331">
        <v>0.33300000000000002</v>
      </c>
      <c r="AQ173" s="331">
        <v>0.38100000000000001</v>
      </c>
      <c r="AR173" s="331">
        <v>0.71399999999999997</v>
      </c>
    </row>
    <row r="174" spans="1:44" ht="15.75" thickBot="1">
      <c r="A174" s="169" t="s">
        <v>2733</v>
      </c>
      <c r="B174" s="171" t="s">
        <v>35</v>
      </c>
      <c r="C174" s="171" t="s">
        <v>2734</v>
      </c>
      <c r="D174" s="171">
        <v>25</v>
      </c>
      <c r="E174" s="171" t="s">
        <v>47</v>
      </c>
      <c r="F174" s="171" t="s">
        <v>43</v>
      </c>
      <c r="G174" s="171">
        <v>1</v>
      </c>
      <c r="H174" s="171">
        <v>2</v>
      </c>
      <c r="I174" s="171">
        <v>0.33300000000000002</v>
      </c>
      <c r="J174" s="303">
        <v>6.33</v>
      </c>
      <c r="K174" s="171">
        <v>26</v>
      </c>
      <c r="L174" s="171">
        <v>0</v>
      </c>
      <c r="M174" s="171">
        <v>4</v>
      </c>
      <c r="N174" s="171">
        <v>0</v>
      </c>
      <c r="O174" s="171">
        <v>0</v>
      </c>
      <c r="P174" s="171">
        <v>0</v>
      </c>
      <c r="Q174" s="319">
        <v>27</v>
      </c>
      <c r="R174" s="305">
        <v>1.9259999999999999</v>
      </c>
      <c r="S174" s="171">
        <v>37</v>
      </c>
      <c r="T174" s="171">
        <v>26</v>
      </c>
      <c r="U174" s="171">
        <v>19</v>
      </c>
      <c r="V174" s="171">
        <v>4</v>
      </c>
      <c r="W174" s="171">
        <v>15</v>
      </c>
      <c r="X174" s="171">
        <v>3</v>
      </c>
      <c r="Y174" s="171">
        <v>18</v>
      </c>
      <c r="Z174" s="171">
        <v>4</v>
      </c>
      <c r="AA174" s="171">
        <v>1</v>
      </c>
      <c r="AB174" s="171">
        <v>0</v>
      </c>
      <c r="AC174" s="171">
        <v>134</v>
      </c>
      <c r="AD174" s="171">
        <v>67</v>
      </c>
      <c r="AE174" s="171">
        <v>5.86</v>
      </c>
      <c r="AF174" s="304">
        <v>12.3</v>
      </c>
      <c r="AG174" s="304">
        <v>1.3</v>
      </c>
      <c r="AH174" s="304">
        <v>5</v>
      </c>
      <c r="AI174" s="304">
        <v>6</v>
      </c>
      <c r="AJ174" s="303">
        <v>1.2</v>
      </c>
      <c r="AK174" s="302"/>
      <c r="AL174" s="331">
        <v>0.47</v>
      </c>
      <c r="AM174" s="331">
        <v>0.46300000000000002</v>
      </c>
      <c r="AN174" s="331">
        <v>0.93300000000000005</v>
      </c>
      <c r="AO174" s="290"/>
      <c r="AP174" s="331">
        <v>0.373</v>
      </c>
      <c r="AQ174" s="331">
        <v>0.55000000000000004</v>
      </c>
      <c r="AR174" s="331">
        <v>0.92300000000000004</v>
      </c>
    </row>
    <row r="175" spans="1:44" ht="15.75" thickBot="1">
      <c r="A175" s="169" t="s">
        <v>2735</v>
      </c>
      <c r="B175" s="171" t="s">
        <v>10</v>
      </c>
      <c r="C175" s="171" t="s">
        <v>2736</v>
      </c>
      <c r="D175" s="171">
        <v>33</v>
      </c>
      <c r="E175" s="171" t="s">
        <v>49</v>
      </c>
      <c r="F175" s="171" t="s">
        <v>43</v>
      </c>
      <c r="G175" s="171">
        <v>1</v>
      </c>
      <c r="H175" s="171">
        <v>1</v>
      </c>
      <c r="I175" s="171">
        <v>0.5</v>
      </c>
      <c r="J175" s="303">
        <v>4.4400000000000004</v>
      </c>
      <c r="K175" s="171">
        <v>27</v>
      </c>
      <c r="L175" s="171">
        <v>0</v>
      </c>
      <c r="M175" s="171">
        <v>10</v>
      </c>
      <c r="N175" s="171">
        <v>0</v>
      </c>
      <c r="O175" s="171">
        <v>0</v>
      </c>
      <c r="P175" s="171">
        <v>0</v>
      </c>
      <c r="Q175" s="319">
        <v>26.1</v>
      </c>
      <c r="R175" s="305">
        <v>1.405</v>
      </c>
      <c r="S175" s="171">
        <v>25</v>
      </c>
      <c r="T175" s="171">
        <v>13</v>
      </c>
      <c r="U175" s="171">
        <v>13</v>
      </c>
      <c r="V175" s="171">
        <v>4</v>
      </c>
      <c r="W175" s="171">
        <v>12</v>
      </c>
      <c r="X175" s="171">
        <v>0</v>
      </c>
      <c r="Y175" s="171">
        <v>17</v>
      </c>
      <c r="Z175" s="171">
        <v>1</v>
      </c>
      <c r="AA175" s="171">
        <v>0</v>
      </c>
      <c r="AB175" s="171">
        <v>7</v>
      </c>
      <c r="AC175" s="171">
        <v>113</v>
      </c>
      <c r="AD175" s="171">
        <v>109</v>
      </c>
      <c r="AE175" s="171">
        <v>5.32</v>
      </c>
      <c r="AF175" s="304">
        <v>8.5</v>
      </c>
      <c r="AG175" s="304">
        <v>1.4</v>
      </c>
      <c r="AH175" s="304">
        <v>4.0999999999999996</v>
      </c>
      <c r="AI175" s="304">
        <v>5.8</v>
      </c>
      <c r="AJ175" s="303">
        <v>1.42</v>
      </c>
      <c r="AK175" s="302"/>
      <c r="AL175" s="331">
        <v>0.34200000000000003</v>
      </c>
      <c r="AM175" s="331">
        <v>0.36399999999999999</v>
      </c>
      <c r="AN175" s="331">
        <v>0.70599999999999996</v>
      </c>
      <c r="AO175" s="290"/>
      <c r="AP175" s="331">
        <v>0.33300000000000002</v>
      </c>
      <c r="AQ175" s="331">
        <v>0.45500000000000002</v>
      </c>
      <c r="AR175" s="331">
        <v>0.78800000000000003</v>
      </c>
    </row>
    <row r="176" spans="1:44" ht="15.75" thickBot="1">
      <c r="A176" s="169" t="s">
        <v>2737</v>
      </c>
      <c r="B176" s="171" t="s">
        <v>35</v>
      </c>
      <c r="C176" s="171" t="s">
        <v>2738</v>
      </c>
      <c r="D176" s="171">
        <v>23</v>
      </c>
      <c r="E176" s="171" t="s">
        <v>58</v>
      </c>
      <c r="F176" s="171" t="s">
        <v>43</v>
      </c>
      <c r="G176" s="171">
        <v>1</v>
      </c>
      <c r="H176" s="171">
        <v>1</v>
      </c>
      <c r="I176" s="171">
        <v>0.5</v>
      </c>
      <c r="J176" s="303">
        <v>3.81</v>
      </c>
      <c r="K176" s="171">
        <v>9</v>
      </c>
      <c r="L176" s="171">
        <v>4</v>
      </c>
      <c r="M176" s="171">
        <v>4</v>
      </c>
      <c r="N176" s="171">
        <v>0</v>
      </c>
      <c r="O176" s="171">
        <v>0</v>
      </c>
      <c r="P176" s="171">
        <v>0</v>
      </c>
      <c r="Q176" s="319">
        <v>26</v>
      </c>
      <c r="R176" s="305">
        <v>1.615</v>
      </c>
      <c r="S176" s="171">
        <v>30</v>
      </c>
      <c r="T176" s="171">
        <v>15</v>
      </c>
      <c r="U176" s="171">
        <v>11</v>
      </c>
      <c r="V176" s="171">
        <v>3</v>
      </c>
      <c r="W176" s="171">
        <v>12</v>
      </c>
      <c r="X176" s="171">
        <v>1</v>
      </c>
      <c r="Y176" s="171">
        <v>22</v>
      </c>
      <c r="Z176" s="171">
        <v>4</v>
      </c>
      <c r="AA176" s="171">
        <v>0</v>
      </c>
      <c r="AB176" s="171">
        <v>0</v>
      </c>
      <c r="AC176" s="171">
        <v>121</v>
      </c>
      <c r="AD176" s="171">
        <v>113</v>
      </c>
      <c r="AE176" s="171">
        <v>4.8099999999999996</v>
      </c>
      <c r="AF176" s="304">
        <v>10.4</v>
      </c>
      <c r="AG176" s="304">
        <v>1</v>
      </c>
      <c r="AH176" s="304">
        <v>4.2</v>
      </c>
      <c r="AI176" s="304">
        <v>7.6</v>
      </c>
      <c r="AJ176" s="303">
        <v>1.83</v>
      </c>
      <c r="AK176" s="302"/>
      <c r="AL176" s="331">
        <v>0.36099999999999999</v>
      </c>
      <c r="AM176" s="331">
        <v>0.32300000000000001</v>
      </c>
      <c r="AN176" s="331">
        <v>0.68400000000000005</v>
      </c>
      <c r="AO176" s="290"/>
      <c r="AP176" s="331">
        <v>0.38800000000000001</v>
      </c>
      <c r="AQ176" s="331">
        <v>0.48599999999999999</v>
      </c>
      <c r="AR176" s="331">
        <v>0.875</v>
      </c>
    </row>
    <row r="177" spans="1:52" ht="15.75" thickBot="1">
      <c r="A177" s="169" t="s">
        <v>2739</v>
      </c>
      <c r="B177" s="171" t="s">
        <v>35</v>
      </c>
      <c r="C177" s="171" t="s">
        <v>2740</v>
      </c>
      <c r="D177" s="171">
        <v>23</v>
      </c>
      <c r="E177" s="171" t="s">
        <v>49</v>
      </c>
      <c r="F177" s="171" t="s">
        <v>43</v>
      </c>
      <c r="G177" s="171">
        <v>2</v>
      </c>
      <c r="H177" s="171">
        <v>3</v>
      </c>
      <c r="I177" s="171">
        <v>0.4</v>
      </c>
      <c r="J177" s="303">
        <v>5.96</v>
      </c>
      <c r="K177" s="171">
        <v>8</v>
      </c>
      <c r="L177" s="171">
        <v>4</v>
      </c>
      <c r="M177" s="171">
        <v>1</v>
      </c>
      <c r="N177" s="171">
        <v>0</v>
      </c>
      <c r="O177" s="171">
        <v>0</v>
      </c>
      <c r="P177" s="171">
        <v>0</v>
      </c>
      <c r="Q177" s="319">
        <v>25.2</v>
      </c>
      <c r="R177" s="305">
        <v>1.403</v>
      </c>
      <c r="S177" s="171">
        <v>26</v>
      </c>
      <c r="T177" s="171">
        <v>17</v>
      </c>
      <c r="U177" s="171">
        <v>17</v>
      </c>
      <c r="V177" s="171">
        <v>1</v>
      </c>
      <c r="W177" s="171">
        <v>10</v>
      </c>
      <c r="X177" s="171">
        <v>1</v>
      </c>
      <c r="Y177" s="171">
        <v>25</v>
      </c>
      <c r="Z177" s="171">
        <v>3</v>
      </c>
      <c r="AA177" s="171">
        <v>0</v>
      </c>
      <c r="AB177" s="171">
        <v>2</v>
      </c>
      <c r="AC177" s="171">
        <v>115</v>
      </c>
      <c r="AD177" s="171">
        <v>81</v>
      </c>
      <c r="AE177" s="171">
        <v>3.24</v>
      </c>
      <c r="AF177" s="304">
        <v>9.1</v>
      </c>
      <c r="AG177" s="304">
        <v>0.4</v>
      </c>
      <c r="AH177" s="304">
        <v>3.5</v>
      </c>
      <c r="AI177" s="304">
        <v>8.8000000000000007</v>
      </c>
      <c r="AJ177" s="303">
        <v>2.5</v>
      </c>
      <c r="AK177" s="302"/>
      <c r="AL177" s="331">
        <v>0.23799999999999999</v>
      </c>
      <c r="AM177" s="331">
        <v>0.28899999999999998</v>
      </c>
      <c r="AN177" s="331">
        <v>0.52800000000000002</v>
      </c>
      <c r="AO177" s="290"/>
      <c r="AP177" s="331">
        <v>0.39700000000000002</v>
      </c>
      <c r="AQ177" s="331">
        <v>0.51600000000000001</v>
      </c>
      <c r="AR177" s="331">
        <v>0.91300000000000003</v>
      </c>
    </row>
    <row r="178" spans="1:52" ht="15.75" thickBot="1">
      <c r="A178" s="169" t="s">
        <v>2741</v>
      </c>
      <c r="B178" s="171" t="s">
        <v>10</v>
      </c>
      <c r="C178" s="171" t="s">
        <v>2742</v>
      </c>
      <c r="D178" s="171">
        <v>29</v>
      </c>
      <c r="E178" s="171" t="s">
        <v>59</v>
      </c>
      <c r="F178" s="171" t="s">
        <v>34</v>
      </c>
      <c r="G178" s="171">
        <v>1</v>
      </c>
      <c r="H178" s="171">
        <v>1</v>
      </c>
      <c r="I178" s="171">
        <v>0.5</v>
      </c>
      <c r="J178" s="303">
        <v>7.01</v>
      </c>
      <c r="K178" s="171">
        <v>27</v>
      </c>
      <c r="L178" s="171">
        <v>0</v>
      </c>
      <c r="M178" s="171">
        <v>7</v>
      </c>
      <c r="N178" s="171">
        <v>0</v>
      </c>
      <c r="O178" s="171">
        <v>0</v>
      </c>
      <c r="P178" s="171">
        <v>0</v>
      </c>
      <c r="Q178" s="319">
        <v>25.2</v>
      </c>
      <c r="R178" s="305">
        <v>1.7529999999999999</v>
      </c>
      <c r="S178" s="171">
        <v>39</v>
      </c>
      <c r="T178" s="171">
        <v>21</v>
      </c>
      <c r="U178" s="171">
        <v>20</v>
      </c>
      <c r="V178" s="171">
        <v>6</v>
      </c>
      <c r="W178" s="171">
        <v>6</v>
      </c>
      <c r="X178" s="171">
        <v>0</v>
      </c>
      <c r="Y178" s="171">
        <v>26</v>
      </c>
      <c r="Z178" s="171">
        <v>1</v>
      </c>
      <c r="AA178" s="171">
        <v>0</v>
      </c>
      <c r="AB178" s="171">
        <v>3</v>
      </c>
      <c r="AC178" s="171">
        <v>122</v>
      </c>
      <c r="AD178" s="171">
        <v>62</v>
      </c>
      <c r="AE178" s="171">
        <v>4.99</v>
      </c>
      <c r="AF178" s="304">
        <v>13.7</v>
      </c>
      <c r="AG178" s="304">
        <v>2.1</v>
      </c>
      <c r="AH178" s="304">
        <v>2.1</v>
      </c>
      <c r="AI178" s="304">
        <v>9.1</v>
      </c>
      <c r="AJ178" s="303">
        <v>4.33</v>
      </c>
      <c r="AK178" s="302"/>
      <c r="AL178" s="331">
        <v>0.38300000000000001</v>
      </c>
      <c r="AM178" s="331">
        <v>0.54500000000000004</v>
      </c>
      <c r="AN178" s="331">
        <v>0.92800000000000005</v>
      </c>
      <c r="AO178" s="290"/>
      <c r="AP178" s="331">
        <v>0.373</v>
      </c>
      <c r="AQ178" s="331">
        <v>0.58599999999999997</v>
      </c>
      <c r="AR178" s="331">
        <v>0.95899999999999996</v>
      </c>
    </row>
    <row r="179" spans="1:52" ht="15.75" thickBot="1">
      <c r="A179" s="169" t="s">
        <v>2743</v>
      </c>
      <c r="B179" s="171" t="s">
        <v>10</v>
      </c>
      <c r="C179" s="171" t="s">
        <v>2744</v>
      </c>
      <c r="D179" s="171">
        <v>24</v>
      </c>
      <c r="E179" s="171" t="s">
        <v>78</v>
      </c>
      <c r="F179" s="171" t="s">
        <v>43</v>
      </c>
      <c r="G179" s="171">
        <v>1</v>
      </c>
      <c r="H179" s="171">
        <v>1</v>
      </c>
      <c r="I179" s="171">
        <v>0.5</v>
      </c>
      <c r="J179" s="303">
        <v>3.91</v>
      </c>
      <c r="K179" s="171">
        <v>24</v>
      </c>
      <c r="L179" s="171">
        <v>0</v>
      </c>
      <c r="M179" s="171">
        <v>11</v>
      </c>
      <c r="N179" s="171">
        <v>0</v>
      </c>
      <c r="O179" s="171">
        <v>0</v>
      </c>
      <c r="P179" s="171">
        <v>0</v>
      </c>
      <c r="Q179" s="319">
        <v>25.1</v>
      </c>
      <c r="R179" s="305">
        <v>1.2629999999999999</v>
      </c>
      <c r="S179" s="171">
        <v>24</v>
      </c>
      <c r="T179" s="171">
        <v>11</v>
      </c>
      <c r="U179" s="171">
        <v>11</v>
      </c>
      <c r="V179" s="171">
        <v>4</v>
      </c>
      <c r="W179" s="171">
        <v>8</v>
      </c>
      <c r="X179" s="171">
        <v>0</v>
      </c>
      <c r="Y179" s="171">
        <v>17</v>
      </c>
      <c r="Z179" s="171">
        <v>1</v>
      </c>
      <c r="AA179" s="171">
        <v>0</v>
      </c>
      <c r="AB179" s="171">
        <v>2</v>
      </c>
      <c r="AC179" s="171">
        <v>105</v>
      </c>
      <c r="AD179" s="171">
        <v>112</v>
      </c>
      <c r="AE179" s="171">
        <v>4.93</v>
      </c>
      <c r="AF179" s="304">
        <v>8.5</v>
      </c>
      <c r="AG179" s="304">
        <v>1.4</v>
      </c>
      <c r="AH179" s="304">
        <v>2.8</v>
      </c>
      <c r="AI179" s="304">
        <v>6</v>
      </c>
      <c r="AJ179" s="303">
        <v>2.13</v>
      </c>
      <c r="AK179" s="302"/>
      <c r="AL179" s="331">
        <v>0.32600000000000001</v>
      </c>
      <c r="AM179" s="331">
        <v>0.40500000000000003</v>
      </c>
      <c r="AN179" s="331">
        <v>0.73099999999999998</v>
      </c>
      <c r="AO179" s="290"/>
      <c r="AP179" s="331">
        <v>0.31</v>
      </c>
      <c r="AQ179" s="331">
        <v>0.45300000000000001</v>
      </c>
      <c r="AR179" s="331">
        <v>0.76300000000000001</v>
      </c>
    </row>
    <row r="180" spans="1:52" ht="15.75" thickBot="1">
      <c r="A180" s="169" t="s">
        <v>2745</v>
      </c>
      <c r="B180" s="171" t="s">
        <v>10</v>
      </c>
      <c r="C180" s="171" t="s">
        <v>2746</v>
      </c>
      <c r="D180" s="171">
        <v>28</v>
      </c>
      <c r="E180" s="171" t="s">
        <v>38</v>
      </c>
      <c r="F180" s="171" t="s">
        <v>34</v>
      </c>
      <c r="G180" s="171">
        <v>2</v>
      </c>
      <c r="H180" s="171">
        <v>2</v>
      </c>
      <c r="I180" s="171">
        <v>0.5</v>
      </c>
      <c r="J180" s="303">
        <v>4.68</v>
      </c>
      <c r="K180" s="171">
        <v>19</v>
      </c>
      <c r="L180" s="171">
        <v>0</v>
      </c>
      <c r="M180" s="171">
        <v>5</v>
      </c>
      <c r="N180" s="171">
        <v>0</v>
      </c>
      <c r="O180" s="171">
        <v>0</v>
      </c>
      <c r="P180" s="171">
        <v>0</v>
      </c>
      <c r="Q180" s="319">
        <v>25</v>
      </c>
      <c r="R180" s="305">
        <v>1.28</v>
      </c>
      <c r="S180" s="171">
        <v>20</v>
      </c>
      <c r="T180" s="171">
        <v>13</v>
      </c>
      <c r="U180" s="171">
        <v>13</v>
      </c>
      <c r="V180" s="171">
        <v>4</v>
      </c>
      <c r="W180" s="171">
        <v>12</v>
      </c>
      <c r="X180" s="171">
        <v>0</v>
      </c>
      <c r="Y180" s="171">
        <v>22</v>
      </c>
      <c r="Z180" s="171">
        <v>0</v>
      </c>
      <c r="AA180" s="171">
        <v>0</v>
      </c>
      <c r="AB180" s="171">
        <v>2</v>
      </c>
      <c r="AC180" s="171">
        <v>105</v>
      </c>
      <c r="AD180" s="171">
        <v>91</v>
      </c>
      <c r="AE180" s="171">
        <v>4.92</v>
      </c>
      <c r="AF180" s="304">
        <v>7.2</v>
      </c>
      <c r="AG180" s="304">
        <v>1.4</v>
      </c>
      <c r="AH180" s="304">
        <v>4.3</v>
      </c>
      <c r="AI180" s="304">
        <v>7.9</v>
      </c>
      <c r="AJ180" s="303">
        <v>1.83</v>
      </c>
      <c r="AK180" s="302"/>
      <c r="AL180" s="331">
        <v>0.29399999999999998</v>
      </c>
      <c r="AM180" s="331">
        <v>0.42599999999999999</v>
      </c>
      <c r="AN180" s="331">
        <v>0.72</v>
      </c>
      <c r="AO180" s="290"/>
      <c r="AP180" s="331">
        <v>0.315</v>
      </c>
      <c r="AQ180" s="331">
        <v>0.42199999999999999</v>
      </c>
      <c r="AR180" s="331">
        <v>0.73699999999999999</v>
      </c>
    </row>
    <row r="181" spans="1:52" ht="15.75" thickBot="1">
      <c r="A181" s="169" t="s">
        <v>2747</v>
      </c>
      <c r="B181" s="171" t="s">
        <v>10</v>
      </c>
      <c r="C181" s="171" t="s">
        <v>2748</v>
      </c>
      <c r="D181" s="171">
        <v>23</v>
      </c>
      <c r="E181" s="171" t="s">
        <v>100</v>
      </c>
      <c r="F181" s="171" t="s">
        <v>43</v>
      </c>
      <c r="G181" s="171">
        <v>2</v>
      </c>
      <c r="H181" s="171">
        <v>1</v>
      </c>
      <c r="I181" s="171">
        <v>0.66700000000000004</v>
      </c>
      <c r="J181" s="303">
        <v>4.68</v>
      </c>
      <c r="K181" s="171">
        <v>7</v>
      </c>
      <c r="L181" s="171">
        <v>4</v>
      </c>
      <c r="M181" s="171">
        <v>1</v>
      </c>
      <c r="N181" s="171">
        <v>0</v>
      </c>
      <c r="O181" s="171">
        <v>0</v>
      </c>
      <c r="P181" s="171">
        <v>0</v>
      </c>
      <c r="Q181" s="319">
        <v>25</v>
      </c>
      <c r="R181" s="305">
        <v>1.1200000000000001</v>
      </c>
      <c r="S181" s="171">
        <v>19</v>
      </c>
      <c r="T181" s="171">
        <v>13</v>
      </c>
      <c r="U181" s="171">
        <v>13</v>
      </c>
      <c r="V181" s="171">
        <v>6</v>
      </c>
      <c r="W181" s="171">
        <v>9</v>
      </c>
      <c r="X181" s="171">
        <v>0</v>
      </c>
      <c r="Y181" s="171">
        <v>21</v>
      </c>
      <c r="Z181" s="171">
        <v>1</v>
      </c>
      <c r="AA181" s="171">
        <v>0</v>
      </c>
      <c r="AB181" s="171">
        <v>1</v>
      </c>
      <c r="AC181" s="171">
        <v>101</v>
      </c>
      <c r="AD181" s="171">
        <v>95</v>
      </c>
      <c r="AE181" s="171">
        <v>5.8</v>
      </c>
      <c r="AF181" s="304">
        <v>6.8</v>
      </c>
      <c r="AG181" s="304">
        <v>2.2000000000000002</v>
      </c>
      <c r="AH181" s="304">
        <v>3.2</v>
      </c>
      <c r="AI181" s="304">
        <v>7.6</v>
      </c>
      <c r="AJ181" s="303">
        <v>2.33</v>
      </c>
      <c r="AK181" s="302"/>
      <c r="AL181" s="331">
        <v>0.34100000000000003</v>
      </c>
      <c r="AM181" s="331">
        <v>0.52600000000000002</v>
      </c>
      <c r="AN181" s="331">
        <v>0.86699999999999999</v>
      </c>
      <c r="AO181" s="290"/>
      <c r="AP181" s="331">
        <v>0.246</v>
      </c>
      <c r="AQ181" s="331">
        <v>0.377</v>
      </c>
      <c r="AR181" s="331">
        <v>0.623</v>
      </c>
    </row>
    <row r="182" spans="1:52" ht="15.75" thickBot="1">
      <c r="B182" s="171"/>
      <c r="C182" s="171"/>
      <c r="D182" s="171"/>
      <c r="E182" s="171"/>
      <c r="F182" s="171"/>
      <c r="G182" s="171"/>
      <c r="H182" s="171"/>
      <c r="I182" s="171"/>
      <c r="J182" s="303"/>
      <c r="K182" s="171"/>
      <c r="L182" s="171"/>
      <c r="M182" s="171"/>
      <c r="N182" s="171"/>
      <c r="O182" s="171"/>
      <c r="P182" s="171"/>
      <c r="Q182" s="319"/>
      <c r="R182" s="305"/>
      <c r="S182" s="171"/>
      <c r="T182" s="171"/>
      <c r="U182" s="171"/>
      <c r="V182" s="171"/>
      <c r="W182" s="171"/>
      <c r="X182" s="171"/>
      <c r="Y182" s="171"/>
      <c r="Z182" s="171"/>
      <c r="AA182" s="171"/>
      <c r="AB182" s="171"/>
      <c r="AC182" s="171"/>
      <c r="AD182" s="171"/>
      <c r="AE182" s="171"/>
      <c r="AF182" s="304"/>
      <c r="AG182" s="304"/>
      <c r="AH182" s="304"/>
      <c r="AI182" s="304"/>
      <c r="AJ182" s="303"/>
      <c r="AK182" s="302"/>
      <c r="AL182" s="331"/>
      <c r="AM182" s="331"/>
      <c r="AN182" s="331"/>
      <c r="AO182" s="290"/>
      <c r="AP182" s="331"/>
      <c r="AQ182" s="331"/>
      <c r="AR182" s="331"/>
    </row>
    <row r="183" spans="1:52" ht="15.75" thickBot="1">
      <c r="B183" s="171"/>
      <c r="C183" s="171"/>
      <c r="D183" s="171"/>
      <c r="E183" s="171"/>
      <c r="F183" s="171"/>
      <c r="G183" s="171"/>
      <c r="H183" s="171"/>
      <c r="I183" s="171"/>
      <c r="J183" s="303"/>
      <c r="K183" s="171"/>
      <c r="L183" s="171"/>
      <c r="M183" s="171"/>
      <c r="N183" s="171"/>
      <c r="O183" s="171"/>
      <c r="P183" s="171"/>
      <c r="Q183" s="319"/>
      <c r="R183" s="305"/>
      <c r="S183" s="171"/>
      <c r="T183" s="171"/>
      <c r="U183" s="171"/>
      <c r="V183" s="171"/>
      <c r="W183" s="171"/>
      <c r="X183" s="171"/>
      <c r="Y183" s="171"/>
      <c r="Z183" s="171"/>
      <c r="AA183" s="171"/>
      <c r="AB183" s="171"/>
      <c r="AC183" s="171"/>
      <c r="AD183" s="171"/>
      <c r="AE183" s="171"/>
      <c r="AF183" s="304"/>
      <c r="AG183" s="304"/>
      <c r="AH183" s="304"/>
      <c r="AI183" s="304"/>
      <c r="AJ183" s="303"/>
      <c r="AK183" s="302"/>
      <c r="AL183" s="331"/>
      <c r="AM183" s="331"/>
      <c r="AN183" s="331"/>
      <c r="AO183" s="290"/>
      <c r="AP183" s="331"/>
      <c r="AQ183" s="331"/>
      <c r="AR183" s="331"/>
    </row>
    <row r="184" spans="1:52" s="50" customFormat="1" ht="29.25" customHeight="1" thickBot="1">
      <c r="A184" s="311" t="s">
        <v>3159</v>
      </c>
      <c r="B184" s="313"/>
      <c r="C184" s="313"/>
      <c r="D184" s="313"/>
      <c r="E184" s="313"/>
      <c r="F184" s="313"/>
      <c r="G184" s="313"/>
      <c r="H184" s="313"/>
      <c r="I184" s="313"/>
      <c r="J184" s="314"/>
      <c r="K184" s="314"/>
      <c r="L184" s="314"/>
      <c r="M184" s="314"/>
      <c r="N184" s="313"/>
      <c r="O184" s="313"/>
      <c r="P184" s="313"/>
      <c r="Q184" s="313"/>
      <c r="R184" s="313"/>
      <c r="S184" s="313"/>
      <c r="T184" s="313"/>
      <c r="U184" s="313"/>
      <c r="V184" s="313"/>
      <c r="W184" s="313"/>
      <c r="X184" s="313"/>
      <c r="Y184" s="313"/>
      <c r="Z184" s="313"/>
      <c r="AA184" s="313"/>
      <c r="AB184" s="313"/>
      <c r="AC184" s="313"/>
      <c r="AD184" s="313"/>
      <c r="AE184" s="315"/>
      <c r="AF184" s="315"/>
      <c r="AG184" s="313"/>
      <c r="AH184" s="313"/>
      <c r="AI184" s="313"/>
      <c r="AJ184" s="313"/>
      <c r="AK184" s="313"/>
      <c r="AL184" s="313"/>
      <c r="AM184" s="313"/>
      <c r="AN184" s="313"/>
      <c r="AO184" s="315"/>
      <c r="AP184" s="357"/>
      <c r="AQ184" s="358"/>
      <c r="AR184" s="358"/>
      <c r="AS184" s="317"/>
      <c r="AT184" s="317"/>
      <c r="AU184" s="315"/>
      <c r="AV184" s="318"/>
      <c r="AW184" s="298"/>
      <c r="AX184" s="298"/>
      <c r="AY184" s="298"/>
      <c r="AZ184" s="298"/>
    </row>
    <row r="185" spans="1:52" ht="15.75" thickBot="1">
      <c r="A185" s="169" t="s">
        <v>2749</v>
      </c>
      <c r="B185" s="171" t="s">
        <v>10</v>
      </c>
      <c r="C185" s="171" t="s">
        <v>2750</v>
      </c>
      <c r="D185" s="171">
        <v>26</v>
      </c>
      <c r="E185" s="171" t="s">
        <v>84</v>
      </c>
      <c r="F185" s="171" t="s">
        <v>34</v>
      </c>
      <c r="G185" s="171">
        <v>1</v>
      </c>
      <c r="H185" s="171">
        <v>0</v>
      </c>
      <c r="I185" s="171">
        <v>1</v>
      </c>
      <c r="J185" s="303">
        <v>4.38</v>
      </c>
      <c r="K185" s="171">
        <v>21</v>
      </c>
      <c r="L185" s="171">
        <v>0</v>
      </c>
      <c r="M185" s="171">
        <v>14</v>
      </c>
      <c r="N185" s="171">
        <v>0</v>
      </c>
      <c r="O185" s="171">
        <v>0</v>
      </c>
      <c r="P185" s="171">
        <v>0</v>
      </c>
      <c r="Q185" s="319">
        <v>24.2</v>
      </c>
      <c r="R185" s="305">
        <v>1.3380000000000001</v>
      </c>
      <c r="S185" s="171">
        <v>23</v>
      </c>
      <c r="T185" s="171">
        <v>12</v>
      </c>
      <c r="U185" s="171">
        <v>12</v>
      </c>
      <c r="V185" s="171">
        <v>5</v>
      </c>
      <c r="W185" s="171">
        <v>10</v>
      </c>
      <c r="X185" s="171">
        <v>0</v>
      </c>
      <c r="Y185" s="171">
        <v>20</v>
      </c>
      <c r="Z185" s="171">
        <v>1</v>
      </c>
      <c r="AA185" s="171">
        <v>0</v>
      </c>
      <c r="AB185" s="171">
        <v>1</v>
      </c>
      <c r="AC185" s="171">
        <v>108</v>
      </c>
      <c r="AD185" s="171">
        <v>105</v>
      </c>
      <c r="AE185" s="171">
        <v>5.51</v>
      </c>
      <c r="AF185" s="304">
        <v>8.4</v>
      </c>
      <c r="AG185" s="304">
        <v>1.8</v>
      </c>
      <c r="AH185" s="304">
        <v>3.6</v>
      </c>
      <c r="AI185" s="304">
        <v>7.3</v>
      </c>
      <c r="AJ185" s="303">
        <v>2</v>
      </c>
      <c r="AK185" s="302"/>
      <c r="AL185" s="331">
        <v>0.37</v>
      </c>
      <c r="AM185" s="331">
        <v>0.35099999999999998</v>
      </c>
      <c r="AN185" s="331">
        <v>0.72099999999999997</v>
      </c>
      <c r="AO185" s="290"/>
      <c r="AP185" s="331">
        <v>0.27400000000000002</v>
      </c>
      <c r="AQ185" s="331">
        <v>0.46700000000000003</v>
      </c>
      <c r="AR185" s="331">
        <v>0.74099999999999999</v>
      </c>
    </row>
    <row r="186" spans="1:52" ht="15.75" thickBot="1">
      <c r="A186" s="169" t="s">
        <v>2751</v>
      </c>
      <c r="B186" s="171" t="s">
        <v>10</v>
      </c>
      <c r="C186" s="171" t="s">
        <v>2752</v>
      </c>
      <c r="D186" s="171">
        <v>28</v>
      </c>
      <c r="E186" s="171" t="s">
        <v>55</v>
      </c>
      <c r="F186" s="171" t="s">
        <v>34</v>
      </c>
      <c r="G186" s="171">
        <v>3</v>
      </c>
      <c r="H186" s="171">
        <v>1</v>
      </c>
      <c r="I186" s="171">
        <v>0.75</v>
      </c>
      <c r="J186" s="303">
        <v>2.92</v>
      </c>
      <c r="K186" s="171">
        <v>8</v>
      </c>
      <c r="L186" s="171">
        <v>3</v>
      </c>
      <c r="M186" s="171">
        <v>4</v>
      </c>
      <c r="N186" s="171">
        <v>0</v>
      </c>
      <c r="O186" s="171">
        <v>0</v>
      </c>
      <c r="P186" s="171">
        <v>0</v>
      </c>
      <c r="Q186" s="319">
        <v>24.2</v>
      </c>
      <c r="R186" s="305">
        <v>1.135</v>
      </c>
      <c r="S186" s="171">
        <v>21</v>
      </c>
      <c r="T186" s="171">
        <v>8</v>
      </c>
      <c r="U186" s="171">
        <v>8</v>
      </c>
      <c r="V186" s="171">
        <v>4</v>
      </c>
      <c r="W186" s="171">
        <v>7</v>
      </c>
      <c r="X186" s="171">
        <v>0</v>
      </c>
      <c r="Y186" s="171">
        <v>19</v>
      </c>
      <c r="Z186" s="171">
        <v>0</v>
      </c>
      <c r="AA186" s="171">
        <v>0</v>
      </c>
      <c r="AB186" s="171">
        <v>0</v>
      </c>
      <c r="AC186" s="171">
        <v>96</v>
      </c>
      <c r="AD186" s="171">
        <v>158</v>
      </c>
      <c r="AE186" s="171">
        <v>4.58</v>
      </c>
      <c r="AF186" s="304">
        <v>7.7</v>
      </c>
      <c r="AG186" s="304">
        <v>1.5</v>
      </c>
      <c r="AH186" s="304">
        <v>2.6</v>
      </c>
      <c r="AI186" s="304">
        <v>6.9</v>
      </c>
      <c r="AJ186" s="303">
        <v>2.71</v>
      </c>
      <c r="AK186" s="302"/>
      <c r="AL186" s="331">
        <v>0.38900000000000001</v>
      </c>
      <c r="AM186" s="331">
        <v>0.51600000000000001</v>
      </c>
      <c r="AN186" s="331">
        <v>0.90500000000000003</v>
      </c>
      <c r="AO186" s="290"/>
      <c r="AP186" s="331">
        <v>0.23300000000000001</v>
      </c>
      <c r="AQ186" s="331">
        <v>0.36199999999999999</v>
      </c>
      <c r="AR186" s="331">
        <v>0.59499999999999997</v>
      </c>
    </row>
    <row r="187" spans="1:52" ht="15.75" thickBot="1">
      <c r="A187" s="169" t="s">
        <v>2753</v>
      </c>
      <c r="B187" s="171" t="s">
        <v>10</v>
      </c>
      <c r="C187" s="171" t="s">
        <v>2754</v>
      </c>
      <c r="D187" s="171">
        <v>25</v>
      </c>
      <c r="E187" s="171" t="s">
        <v>100</v>
      </c>
      <c r="F187" s="171" t="s">
        <v>43</v>
      </c>
      <c r="G187" s="171">
        <v>0</v>
      </c>
      <c r="H187" s="171">
        <v>0</v>
      </c>
      <c r="I187" s="171"/>
      <c r="J187" s="303">
        <v>5.18</v>
      </c>
      <c r="K187" s="171">
        <v>19</v>
      </c>
      <c r="L187" s="171">
        <v>0</v>
      </c>
      <c r="M187" s="171">
        <v>5</v>
      </c>
      <c r="N187" s="171">
        <v>0</v>
      </c>
      <c r="O187" s="171">
        <v>0</v>
      </c>
      <c r="P187" s="171">
        <v>0</v>
      </c>
      <c r="Q187" s="319">
        <v>24.1</v>
      </c>
      <c r="R187" s="305">
        <v>1.4790000000000001</v>
      </c>
      <c r="S187" s="171">
        <v>14</v>
      </c>
      <c r="T187" s="171">
        <v>14</v>
      </c>
      <c r="U187" s="171">
        <v>14</v>
      </c>
      <c r="V187" s="171">
        <v>6</v>
      </c>
      <c r="W187" s="171">
        <v>22</v>
      </c>
      <c r="X187" s="171">
        <v>1</v>
      </c>
      <c r="Y187" s="171">
        <v>29</v>
      </c>
      <c r="Z187" s="171">
        <v>0</v>
      </c>
      <c r="AA187" s="171">
        <v>0</v>
      </c>
      <c r="AB187" s="171">
        <v>2</v>
      </c>
      <c r="AC187" s="171">
        <v>108</v>
      </c>
      <c r="AD187" s="171">
        <v>86</v>
      </c>
      <c r="AE187" s="171">
        <v>6.69</v>
      </c>
      <c r="AF187" s="304">
        <v>5.2</v>
      </c>
      <c r="AG187" s="304">
        <v>2.2000000000000002</v>
      </c>
      <c r="AH187" s="304">
        <v>8.1</v>
      </c>
      <c r="AI187" s="304">
        <v>10.7</v>
      </c>
      <c r="AJ187" s="303">
        <v>1.32</v>
      </c>
      <c r="AK187" s="302"/>
      <c r="AL187" s="331">
        <v>0.39600000000000002</v>
      </c>
      <c r="AM187" s="331">
        <v>0.58499999999999996</v>
      </c>
      <c r="AN187" s="331">
        <v>0.98199999999999998</v>
      </c>
      <c r="AO187" s="290"/>
      <c r="AP187" s="331">
        <v>0.27300000000000002</v>
      </c>
      <c r="AQ187" s="331">
        <v>0.25</v>
      </c>
      <c r="AR187" s="331">
        <v>0.52300000000000002</v>
      </c>
    </row>
    <row r="188" spans="1:52" ht="15.75" thickBot="1">
      <c r="A188" s="169" t="s">
        <v>2755</v>
      </c>
      <c r="B188" s="171" t="s">
        <v>10</v>
      </c>
      <c r="C188" s="171" t="s">
        <v>2756</v>
      </c>
      <c r="D188" s="171">
        <v>24</v>
      </c>
      <c r="E188" s="171" t="s">
        <v>36</v>
      </c>
      <c r="F188" s="171" t="s">
        <v>34</v>
      </c>
      <c r="G188" s="171">
        <v>1</v>
      </c>
      <c r="H188" s="171">
        <v>2</v>
      </c>
      <c r="I188" s="171">
        <v>0.33300000000000002</v>
      </c>
      <c r="J188" s="303">
        <v>7.13</v>
      </c>
      <c r="K188" s="171">
        <v>8</v>
      </c>
      <c r="L188" s="171">
        <v>4</v>
      </c>
      <c r="M188" s="171">
        <v>2</v>
      </c>
      <c r="N188" s="171">
        <v>0</v>
      </c>
      <c r="O188" s="171">
        <v>0</v>
      </c>
      <c r="P188" s="171">
        <v>0</v>
      </c>
      <c r="Q188" s="319">
        <v>24</v>
      </c>
      <c r="R188" s="305">
        <v>1.417</v>
      </c>
      <c r="S188" s="171">
        <v>22</v>
      </c>
      <c r="T188" s="171">
        <v>21</v>
      </c>
      <c r="U188" s="171">
        <v>19</v>
      </c>
      <c r="V188" s="171">
        <v>5</v>
      </c>
      <c r="W188" s="171">
        <v>12</v>
      </c>
      <c r="X188" s="171">
        <v>1</v>
      </c>
      <c r="Y188" s="171">
        <v>12</v>
      </c>
      <c r="Z188" s="171">
        <v>3</v>
      </c>
      <c r="AA188" s="171">
        <v>1</v>
      </c>
      <c r="AB188" s="171">
        <v>0</v>
      </c>
      <c r="AC188" s="171">
        <v>108</v>
      </c>
      <c r="AD188" s="171">
        <v>60</v>
      </c>
      <c r="AE188" s="171">
        <v>6.74</v>
      </c>
      <c r="AF188" s="304">
        <v>8.3000000000000007</v>
      </c>
      <c r="AG188" s="304">
        <v>1.9</v>
      </c>
      <c r="AH188" s="304">
        <v>4.5</v>
      </c>
      <c r="AI188" s="304">
        <v>4.5</v>
      </c>
      <c r="AJ188" s="303">
        <v>1</v>
      </c>
      <c r="AK188" s="302"/>
      <c r="AL188" s="331">
        <v>0.36499999999999999</v>
      </c>
      <c r="AM188" s="331">
        <v>0.45200000000000001</v>
      </c>
      <c r="AN188" s="331">
        <v>0.81799999999999995</v>
      </c>
      <c r="AO188" s="290"/>
      <c r="AP188" s="331">
        <v>0.32100000000000001</v>
      </c>
      <c r="AQ188" s="331">
        <v>0.5</v>
      </c>
      <c r="AR188" s="331">
        <v>0.82099999999999995</v>
      </c>
    </row>
    <row r="189" spans="1:52" ht="15.75" customHeight="1" thickBot="1">
      <c r="A189" s="169" t="s">
        <v>2757</v>
      </c>
      <c r="B189" s="171" t="s">
        <v>10</v>
      </c>
      <c r="C189" s="171" t="s">
        <v>2758</v>
      </c>
      <c r="D189" s="171">
        <v>24</v>
      </c>
      <c r="E189" s="171" t="s">
        <v>100</v>
      </c>
      <c r="F189" s="171" t="s">
        <v>43</v>
      </c>
      <c r="G189" s="171">
        <v>1</v>
      </c>
      <c r="H189" s="171">
        <v>3</v>
      </c>
      <c r="I189" s="171">
        <v>0.25</v>
      </c>
      <c r="J189" s="303">
        <v>8.6300000000000008</v>
      </c>
      <c r="K189" s="171">
        <v>7</v>
      </c>
      <c r="L189" s="171">
        <v>6</v>
      </c>
      <c r="M189" s="171">
        <v>0</v>
      </c>
      <c r="N189" s="171">
        <v>0</v>
      </c>
      <c r="O189" s="171">
        <v>0</v>
      </c>
      <c r="P189" s="171">
        <v>0</v>
      </c>
      <c r="Q189" s="319">
        <v>24</v>
      </c>
      <c r="R189" s="305">
        <v>2.1669999999999998</v>
      </c>
      <c r="S189" s="171">
        <v>38</v>
      </c>
      <c r="T189" s="171">
        <v>25</v>
      </c>
      <c r="U189" s="171">
        <v>23</v>
      </c>
      <c r="V189" s="171">
        <v>7</v>
      </c>
      <c r="W189" s="171">
        <v>14</v>
      </c>
      <c r="X189" s="171">
        <v>0</v>
      </c>
      <c r="Y189" s="171">
        <v>20</v>
      </c>
      <c r="Z189" s="171">
        <v>1</v>
      </c>
      <c r="AA189" s="171">
        <v>0</v>
      </c>
      <c r="AB189" s="171">
        <v>3</v>
      </c>
      <c r="AC189" s="171">
        <v>123</v>
      </c>
      <c r="AD189" s="171">
        <v>52</v>
      </c>
      <c r="AE189" s="171">
        <v>7.16</v>
      </c>
      <c r="AF189" s="304">
        <v>14.3</v>
      </c>
      <c r="AG189" s="304">
        <v>2.6</v>
      </c>
      <c r="AH189" s="304">
        <v>5.3</v>
      </c>
      <c r="AI189" s="304">
        <v>7.5</v>
      </c>
      <c r="AJ189" s="303">
        <v>1.43</v>
      </c>
      <c r="AK189" s="302"/>
      <c r="AL189" s="331">
        <v>0.47299999999999998</v>
      </c>
      <c r="AM189" s="331">
        <v>0.65200000000000002</v>
      </c>
      <c r="AN189" s="331">
        <v>1.125</v>
      </c>
      <c r="AO189" s="290"/>
      <c r="AP189" s="331">
        <v>0.41499999999999998</v>
      </c>
      <c r="AQ189" s="331">
        <v>0.63800000000000001</v>
      </c>
      <c r="AR189" s="331">
        <v>1.0529999999999999</v>
      </c>
    </row>
    <row r="190" spans="1:52" ht="15.75" customHeight="1" thickBot="1">
      <c r="A190" s="169" t="s">
        <v>2759</v>
      </c>
      <c r="B190" s="171" t="s">
        <v>10</v>
      </c>
      <c r="C190" s="171" t="s">
        <v>2760</v>
      </c>
      <c r="D190" s="171">
        <v>30</v>
      </c>
      <c r="E190" s="171" t="s">
        <v>53</v>
      </c>
      <c r="F190" s="171" t="s">
        <v>54</v>
      </c>
      <c r="G190" s="171">
        <v>0</v>
      </c>
      <c r="H190" s="171">
        <v>0</v>
      </c>
      <c r="I190" s="171"/>
      <c r="J190" s="303">
        <v>6</v>
      </c>
      <c r="K190" s="171">
        <v>12</v>
      </c>
      <c r="L190" s="171">
        <v>2</v>
      </c>
      <c r="M190" s="171">
        <v>7</v>
      </c>
      <c r="N190" s="171">
        <v>0</v>
      </c>
      <c r="O190" s="171">
        <v>0</v>
      </c>
      <c r="P190" s="171">
        <v>0</v>
      </c>
      <c r="Q190" s="319">
        <v>24</v>
      </c>
      <c r="R190" s="305">
        <v>1.375</v>
      </c>
      <c r="S190" s="171">
        <v>23</v>
      </c>
      <c r="T190" s="171">
        <v>17</v>
      </c>
      <c r="U190" s="171">
        <v>16</v>
      </c>
      <c r="V190" s="171">
        <v>7</v>
      </c>
      <c r="W190" s="171">
        <v>10</v>
      </c>
      <c r="X190" s="171">
        <v>0</v>
      </c>
      <c r="Y190" s="171">
        <v>20</v>
      </c>
      <c r="Z190" s="171">
        <v>3</v>
      </c>
      <c r="AA190" s="171">
        <v>0</v>
      </c>
      <c r="AB190" s="171">
        <v>0</v>
      </c>
      <c r="AC190" s="171">
        <v>109</v>
      </c>
      <c r="AD190" s="171">
        <v>77</v>
      </c>
      <c r="AE190" s="171">
        <v>6.91</v>
      </c>
      <c r="AF190" s="304">
        <v>8.6</v>
      </c>
      <c r="AG190" s="304">
        <v>2.6</v>
      </c>
      <c r="AH190" s="304">
        <v>3.8</v>
      </c>
      <c r="AI190" s="304">
        <v>7.5</v>
      </c>
      <c r="AJ190" s="303">
        <v>2</v>
      </c>
      <c r="AK190" s="302"/>
      <c r="AL190" s="331">
        <v>0.42899999999999999</v>
      </c>
      <c r="AM190" s="331">
        <v>0.56399999999999995</v>
      </c>
      <c r="AN190" s="331">
        <v>0.99299999999999999</v>
      </c>
      <c r="AO190" s="290"/>
      <c r="AP190" s="331">
        <v>0.254</v>
      </c>
      <c r="AQ190" s="331">
        <v>0.51800000000000002</v>
      </c>
      <c r="AR190" s="331">
        <v>0.77200000000000002</v>
      </c>
    </row>
    <row r="191" spans="1:52" ht="15.75" thickBot="1">
      <c r="A191" s="169" t="s">
        <v>2761</v>
      </c>
      <c r="B191" s="171" t="s">
        <v>35</v>
      </c>
      <c r="C191" s="171" t="s">
        <v>2762</v>
      </c>
      <c r="D191" s="171">
        <v>29</v>
      </c>
      <c r="E191" s="171" t="s">
        <v>58</v>
      </c>
      <c r="F191" s="171" t="s">
        <v>43</v>
      </c>
      <c r="G191" s="171">
        <v>4</v>
      </c>
      <c r="H191" s="171">
        <v>3</v>
      </c>
      <c r="I191" s="171">
        <v>0.57099999999999995</v>
      </c>
      <c r="J191" s="303">
        <v>7.23</v>
      </c>
      <c r="K191" s="171">
        <v>27</v>
      </c>
      <c r="L191" s="171">
        <v>0</v>
      </c>
      <c r="M191" s="171">
        <v>8</v>
      </c>
      <c r="N191" s="171">
        <v>0</v>
      </c>
      <c r="O191" s="171">
        <v>0</v>
      </c>
      <c r="P191" s="171">
        <v>0</v>
      </c>
      <c r="Q191" s="319">
        <v>23.2</v>
      </c>
      <c r="R191" s="305">
        <v>1.4790000000000001</v>
      </c>
      <c r="S191" s="171">
        <v>23</v>
      </c>
      <c r="T191" s="171">
        <v>19</v>
      </c>
      <c r="U191" s="171">
        <v>19</v>
      </c>
      <c r="V191" s="171">
        <v>3</v>
      </c>
      <c r="W191" s="171">
        <v>12</v>
      </c>
      <c r="X191" s="171">
        <v>3</v>
      </c>
      <c r="Y191" s="171">
        <v>33</v>
      </c>
      <c r="Z191" s="171">
        <v>1</v>
      </c>
      <c r="AA191" s="171">
        <v>0</v>
      </c>
      <c r="AB191" s="171">
        <v>2</v>
      </c>
      <c r="AC191" s="171">
        <v>105</v>
      </c>
      <c r="AD191" s="171">
        <v>60</v>
      </c>
      <c r="AE191" s="171">
        <v>3.67</v>
      </c>
      <c r="AF191" s="304">
        <v>8.6999999999999993</v>
      </c>
      <c r="AG191" s="304">
        <v>1.1000000000000001</v>
      </c>
      <c r="AH191" s="304">
        <v>4.5999999999999996</v>
      </c>
      <c r="AI191" s="304">
        <v>12.5</v>
      </c>
      <c r="AJ191" s="303">
        <v>2.75</v>
      </c>
      <c r="AK191" s="302"/>
      <c r="AL191" s="331">
        <v>0.29299999999999998</v>
      </c>
      <c r="AM191" s="331">
        <v>0.35099999999999998</v>
      </c>
      <c r="AN191" s="331">
        <v>0.64400000000000002</v>
      </c>
      <c r="AO191" s="290"/>
      <c r="AP191" s="331">
        <v>0.375</v>
      </c>
      <c r="AQ191" s="331">
        <v>0.47299999999999998</v>
      </c>
      <c r="AR191" s="331">
        <v>0.84799999999999998</v>
      </c>
    </row>
    <row r="192" spans="1:52" ht="15.75" thickBot="1">
      <c r="A192" s="169" t="s">
        <v>2763</v>
      </c>
      <c r="B192" s="171" t="s">
        <v>10</v>
      </c>
      <c r="C192" s="171" t="s">
        <v>2764</v>
      </c>
      <c r="D192" s="171">
        <v>25</v>
      </c>
      <c r="E192" s="171" t="s">
        <v>38</v>
      </c>
      <c r="F192" s="171" t="s">
        <v>34</v>
      </c>
      <c r="G192" s="171">
        <v>2</v>
      </c>
      <c r="H192" s="171">
        <v>1</v>
      </c>
      <c r="I192" s="171">
        <v>0.66700000000000004</v>
      </c>
      <c r="J192" s="303">
        <v>4.18</v>
      </c>
      <c r="K192" s="171">
        <v>10</v>
      </c>
      <c r="L192" s="171">
        <v>4</v>
      </c>
      <c r="M192" s="171">
        <v>3</v>
      </c>
      <c r="N192" s="171">
        <v>0</v>
      </c>
      <c r="O192" s="171">
        <v>0</v>
      </c>
      <c r="P192" s="171">
        <v>0</v>
      </c>
      <c r="Q192" s="319">
        <v>23.2</v>
      </c>
      <c r="R192" s="305">
        <v>1.141</v>
      </c>
      <c r="S192" s="171">
        <v>17</v>
      </c>
      <c r="T192" s="171">
        <v>14</v>
      </c>
      <c r="U192" s="171">
        <v>11</v>
      </c>
      <c r="V192" s="171">
        <v>7</v>
      </c>
      <c r="W192" s="171">
        <v>10</v>
      </c>
      <c r="X192" s="171">
        <v>0</v>
      </c>
      <c r="Y192" s="171">
        <v>18</v>
      </c>
      <c r="Z192" s="171">
        <v>2</v>
      </c>
      <c r="AA192" s="171">
        <v>0</v>
      </c>
      <c r="AB192" s="171">
        <v>0</v>
      </c>
      <c r="AC192" s="171">
        <v>99</v>
      </c>
      <c r="AD192" s="171">
        <v>102</v>
      </c>
      <c r="AE192" s="171">
        <v>7</v>
      </c>
      <c r="AF192" s="304">
        <v>6.5</v>
      </c>
      <c r="AG192" s="304">
        <v>2.7</v>
      </c>
      <c r="AH192" s="304">
        <v>3.8</v>
      </c>
      <c r="AI192" s="304">
        <v>6.8</v>
      </c>
      <c r="AJ192" s="303">
        <v>1.8</v>
      </c>
      <c r="AK192" s="302"/>
      <c r="AL192" s="331">
        <v>0.32600000000000001</v>
      </c>
      <c r="AM192" s="331">
        <v>0.52600000000000002</v>
      </c>
      <c r="AN192" s="331">
        <v>0.85199999999999998</v>
      </c>
      <c r="AO192" s="290"/>
      <c r="AP192" s="331">
        <v>0.26400000000000001</v>
      </c>
      <c r="AQ192" s="331">
        <v>0.46899999999999997</v>
      </c>
      <c r="AR192" s="331">
        <v>0.73399999999999999</v>
      </c>
    </row>
    <row r="193" spans="1:44" ht="15.75" thickBot="1">
      <c r="A193" s="169" t="s">
        <v>2765</v>
      </c>
      <c r="B193" s="171" t="s">
        <v>10</v>
      </c>
      <c r="C193" s="171" t="s">
        <v>2766</v>
      </c>
      <c r="D193" s="171">
        <v>23</v>
      </c>
      <c r="E193" s="171" t="s">
        <v>59</v>
      </c>
      <c r="F193" s="171" t="s">
        <v>34</v>
      </c>
      <c r="G193" s="171">
        <v>3</v>
      </c>
      <c r="H193" s="171">
        <v>1</v>
      </c>
      <c r="I193" s="171">
        <v>0.75</v>
      </c>
      <c r="J193" s="303">
        <v>3.86</v>
      </c>
      <c r="K193" s="171">
        <v>7</v>
      </c>
      <c r="L193" s="171">
        <v>5</v>
      </c>
      <c r="M193" s="171">
        <v>0</v>
      </c>
      <c r="N193" s="171">
        <v>0</v>
      </c>
      <c r="O193" s="171">
        <v>0</v>
      </c>
      <c r="P193" s="171">
        <v>0</v>
      </c>
      <c r="Q193" s="319">
        <v>23.1</v>
      </c>
      <c r="R193" s="305">
        <v>1.2430000000000001</v>
      </c>
      <c r="S193" s="171">
        <v>16</v>
      </c>
      <c r="T193" s="171">
        <v>10</v>
      </c>
      <c r="U193" s="171">
        <v>10</v>
      </c>
      <c r="V193" s="171">
        <v>4</v>
      </c>
      <c r="W193" s="171">
        <v>13</v>
      </c>
      <c r="X193" s="171">
        <v>0</v>
      </c>
      <c r="Y193" s="171">
        <v>19</v>
      </c>
      <c r="Z193" s="171">
        <v>2</v>
      </c>
      <c r="AA193" s="171">
        <v>2</v>
      </c>
      <c r="AB193" s="171">
        <v>0</v>
      </c>
      <c r="AC193" s="171">
        <v>101</v>
      </c>
      <c r="AD193" s="171">
        <v>113</v>
      </c>
      <c r="AE193" s="171">
        <v>5.69</v>
      </c>
      <c r="AF193" s="304">
        <v>6.2</v>
      </c>
      <c r="AG193" s="304">
        <v>1.5</v>
      </c>
      <c r="AH193" s="304">
        <v>5</v>
      </c>
      <c r="AI193" s="304">
        <v>7.3</v>
      </c>
      <c r="AJ193" s="303">
        <v>1.46</v>
      </c>
      <c r="AK193" s="302"/>
      <c r="AL193" s="331">
        <v>0.317</v>
      </c>
      <c r="AM193" s="331">
        <v>0.34699999999999998</v>
      </c>
      <c r="AN193" s="331">
        <v>0.66400000000000003</v>
      </c>
      <c r="AO193" s="290"/>
      <c r="AP193" s="331">
        <v>0.3</v>
      </c>
      <c r="AQ193" s="331">
        <v>0.30599999999999999</v>
      </c>
      <c r="AR193" s="331">
        <v>0.60599999999999998</v>
      </c>
    </row>
    <row r="194" spans="1:44" ht="15.75" thickBot="1">
      <c r="A194" s="169" t="s">
        <v>966</v>
      </c>
      <c r="B194" s="171" t="s">
        <v>35</v>
      </c>
      <c r="C194" s="171" t="s">
        <v>1734</v>
      </c>
      <c r="D194" s="171">
        <v>20</v>
      </c>
      <c r="E194" s="171" t="s">
        <v>70</v>
      </c>
      <c r="F194" s="171" t="s">
        <v>43</v>
      </c>
      <c r="G194" s="171">
        <v>0</v>
      </c>
      <c r="H194" s="171">
        <v>2</v>
      </c>
      <c r="I194" s="171">
        <v>0</v>
      </c>
      <c r="J194" s="303">
        <v>5.4</v>
      </c>
      <c r="K194" s="171">
        <v>5</v>
      </c>
      <c r="L194" s="171">
        <v>5</v>
      </c>
      <c r="M194" s="171">
        <v>0</v>
      </c>
      <c r="N194" s="171">
        <v>0</v>
      </c>
      <c r="O194" s="171">
        <v>0</v>
      </c>
      <c r="P194" s="171">
        <v>0</v>
      </c>
      <c r="Q194" s="319">
        <v>23.1</v>
      </c>
      <c r="R194" s="305">
        <v>1.5860000000000001</v>
      </c>
      <c r="S194" s="171">
        <v>23</v>
      </c>
      <c r="T194" s="171">
        <v>15</v>
      </c>
      <c r="U194" s="171">
        <v>14</v>
      </c>
      <c r="V194" s="171">
        <v>1</v>
      </c>
      <c r="W194" s="171">
        <v>14</v>
      </c>
      <c r="X194" s="171">
        <v>1</v>
      </c>
      <c r="Y194" s="171">
        <v>11</v>
      </c>
      <c r="Z194" s="171">
        <v>1</v>
      </c>
      <c r="AA194" s="171">
        <v>1</v>
      </c>
      <c r="AB194" s="171">
        <v>1</v>
      </c>
      <c r="AC194" s="171">
        <v>102</v>
      </c>
      <c r="AD194" s="171">
        <v>78</v>
      </c>
      <c r="AE194" s="171">
        <v>4.7</v>
      </c>
      <c r="AF194" s="304">
        <v>8.9</v>
      </c>
      <c r="AG194" s="304">
        <v>0.4</v>
      </c>
      <c r="AH194" s="304">
        <v>5.4</v>
      </c>
      <c r="AI194" s="304">
        <v>4.2</v>
      </c>
      <c r="AJ194" s="303">
        <v>0.79</v>
      </c>
      <c r="AK194" s="302"/>
      <c r="AL194" s="331">
        <v>0.64300000000000002</v>
      </c>
      <c r="AM194" s="331">
        <v>0.7</v>
      </c>
      <c r="AN194" s="331">
        <v>1.343</v>
      </c>
      <c r="AO194" s="290"/>
      <c r="AP194" s="331">
        <v>0.27800000000000002</v>
      </c>
      <c r="AQ194" s="331">
        <v>0.29199999999999998</v>
      </c>
      <c r="AR194" s="331">
        <v>0.56999999999999995</v>
      </c>
    </row>
    <row r="195" spans="1:44" ht="15.75" thickBot="1">
      <c r="A195" s="169" t="s">
        <v>2767</v>
      </c>
      <c r="B195" s="171" t="s">
        <v>35</v>
      </c>
      <c r="C195" s="171" t="s">
        <v>2768</v>
      </c>
      <c r="D195" s="171">
        <v>25</v>
      </c>
      <c r="E195" s="171" t="s">
        <v>53</v>
      </c>
      <c r="F195" s="171" t="s">
        <v>54</v>
      </c>
      <c r="G195" s="171">
        <v>0</v>
      </c>
      <c r="H195" s="171">
        <v>1</v>
      </c>
      <c r="I195" s="171">
        <v>0</v>
      </c>
      <c r="J195" s="303">
        <v>6.65</v>
      </c>
      <c r="K195" s="171">
        <v>10</v>
      </c>
      <c r="L195" s="171">
        <v>2</v>
      </c>
      <c r="M195" s="171">
        <v>4</v>
      </c>
      <c r="N195" s="171">
        <v>0</v>
      </c>
      <c r="O195" s="171">
        <v>0</v>
      </c>
      <c r="P195" s="171">
        <v>0</v>
      </c>
      <c r="Q195" s="319">
        <v>23</v>
      </c>
      <c r="R195" s="305">
        <v>1.478</v>
      </c>
      <c r="S195" s="171">
        <v>30</v>
      </c>
      <c r="T195" s="171">
        <v>19</v>
      </c>
      <c r="U195" s="171">
        <v>17</v>
      </c>
      <c r="V195" s="171">
        <v>6</v>
      </c>
      <c r="W195" s="171">
        <v>4</v>
      </c>
      <c r="X195" s="171">
        <v>2</v>
      </c>
      <c r="Y195" s="171">
        <v>11</v>
      </c>
      <c r="Z195" s="171">
        <v>1</v>
      </c>
      <c r="AA195" s="171">
        <v>0</v>
      </c>
      <c r="AB195" s="171">
        <v>3</v>
      </c>
      <c r="AC195" s="171">
        <v>103</v>
      </c>
      <c r="AD195" s="171">
        <v>65</v>
      </c>
      <c r="AE195" s="171">
        <v>6.24</v>
      </c>
      <c r="AF195" s="304">
        <v>11.7</v>
      </c>
      <c r="AG195" s="304">
        <v>2.2999999999999998</v>
      </c>
      <c r="AH195" s="304">
        <v>1.6</v>
      </c>
      <c r="AI195" s="304">
        <v>4.3</v>
      </c>
      <c r="AJ195" s="303">
        <v>2.75</v>
      </c>
      <c r="AK195" s="302"/>
      <c r="AL195" s="331">
        <v>0.29199999999999998</v>
      </c>
      <c r="AM195" s="331">
        <v>0.435</v>
      </c>
      <c r="AN195" s="331">
        <v>0.72599999999999998</v>
      </c>
      <c r="AO195" s="290"/>
      <c r="AP195" s="331">
        <v>0.35399999999999998</v>
      </c>
      <c r="AQ195" s="331">
        <v>0.61599999999999999</v>
      </c>
      <c r="AR195" s="331">
        <v>0.97099999999999997</v>
      </c>
    </row>
    <row r="196" spans="1:44" ht="15.75" thickBot="1">
      <c r="A196" s="169" t="s">
        <v>2769</v>
      </c>
      <c r="B196" s="171" t="s">
        <v>35</v>
      </c>
      <c r="C196" s="171" t="s">
        <v>2770</v>
      </c>
      <c r="D196" s="171">
        <v>26</v>
      </c>
      <c r="E196" s="171" t="s">
        <v>44</v>
      </c>
      <c r="F196" s="171" t="s">
        <v>34</v>
      </c>
      <c r="G196" s="171">
        <v>2</v>
      </c>
      <c r="H196" s="171">
        <v>0</v>
      </c>
      <c r="I196" s="171">
        <v>1</v>
      </c>
      <c r="J196" s="303">
        <v>4.43</v>
      </c>
      <c r="K196" s="171">
        <v>23</v>
      </c>
      <c r="L196" s="171">
        <v>0</v>
      </c>
      <c r="M196" s="171">
        <v>3</v>
      </c>
      <c r="N196" s="171">
        <v>0</v>
      </c>
      <c r="O196" s="171">
        <v>0</v>
      </c>
      <c r="P196" s="171">
        <v>0</v>
      </c>
      <c r="Q196" s="319">
        <v>22.1</v>
      </c>
      <c r="R196" s="305">
        <v>1.254</v>
      </c>
      <c r="S196" s="171">
        <v>23</v>
      </c>
      <c r="T196" s="171">
        <v>13</v>
      </c>
      <c r="U196" s="171">
        <v>11</v>
      </c>
      <c r="V196" s="171">
        <v>6</v>
      </c>
      <c r="W196" s="171">
        <v>5</v>
      </c>
      <c r="X196" s="171">
        <v>1</v>
      </c>
      <c r="Y196" s="171">
        <v>15</v>
      </c>
      <c r="Z196" s="171">
        <v>2</v>
      </c>
      <c r="AA196" s="171">
        <v>0</v>
      </c>
      <c r="AB196" s="171">
        <v>1</v>
      </c>
      <c r="AC196" s="171">
        <v>95</v>
      </c>
      <c r="AD196" s="171">
        <v>105</v>
      </c>
      <c r="AE196" s="171">
        <v>6.25</v>
      </c>
      <c r="AF196" s="304">
        <v>9.3000000000000007</v>
      </c>
      <c r="AG196" s="304">
        <v>2.4</v>
      </c>
      <c r="AH196" s="304">
        <v>2</v>
      </c>
      <c r="AI196" s="304">
        <v>6</v>
      </c>
      <c r="AJ196" s="303">
        <v>3</v>
      </c>
      <c r="AK196" s="302"/>
      <c r="AL196" s="331">
        <v>0.22700000000000001</v>
      </c>
      <c r="AM196" s="331">
        <v>0.24399999999999999</v>
      </c>
      <c r="AN196" s="331">
        <v>0.47099999999999997</v>
      </c>
      <c r="AO196" s="290"/>
      <c r="AP196" s="331">
        <v>0.39200000000000002</v>
      </c>
      <c r="AQ196" s="331">
        <v>0.73899999999999999</v>
      </c>
      <c r="AR196" s="331">
        <v>1.131</v>
      </c>
    </row>
    <row r="197" spans="1:44" ht="15.75" thickBot="1">
      <c r="A197" s="169" t="s">
        <v>2771</v>
      </c>
      <c r="B197" s="171" t="s">
        <v>10</v>
      </c>
      <c r="C197" s="171" t="s">
        <v>2772</v>
      </c>
      <c r="D197" s="171">
        <v>22</v>
      </c>
      <c r="E197" s="171" t="s">
        <v>38</v>
      </c>
      <c r="F197" s="171" t="s">
        <v>34</v>
      </c>
      <c r="G197" s="171">
        <v>0</v>
      </c>
      <c r="H197" s="171">
        <v>1</v>
      </c>
      <c r="I197" s="171">
        <v>0</v>
      </c>
      <c r="J197" s="303">
        <v>4.43</v>
      </c>
      <c r="K197" s="171">
        <v>18</v>
      </c>
      <c r="L197" s="171">
        <v>0</v>
      </c>
      <c r="M197" s="171">
        <v>6</v>
      </c>
      <c r="N197" s="171">
        <v>0</v>
      </c>
      <c r="O197" s="171">
        <v>0</v>
      </c>
      <c r="P197" s="171">
        <v>1</v>
      </c>
      <c r="Q197" s="319">
        <v>22.1</v>
      </c>
      <c r="R197" s="305">
        <v>1.2090000000000001</v>
      </c>
      <c r="S197" s="171">
        <v>21</v>
      </c>
      <c r="T197" s="171">
        <v>11</v>
      </c>
      <c r="U197" s="171">
        <v>11</v>
      </c>
      <c r="V197" s="171">
        <v>2</v>
      </c>
      <c r="W197" s="171">
        <v>6</v>
      </c>
      <c r="X197" s="171">
        <v>1</v>
      </c>
      <c r="Y197" s="171">
        <v>17</v>
      </c>
      <c r="Z197" s="171">
        <v>3</v>
      </c>
      <c r="AA197" s="171">
        <v>0</v>
      </c>
      <c r="AB197" s="171">
        <v>0</v>
      </c>
      <c r="AC197" s="171">
        <v>92</v>
      </c>
      <c r="AD197" s="171">
        <v>96</v>
      </c>
      <c r="AE197" s="171">
        <v>4.01</v>
      </c>
      <c r="AF197" s="304">
        <v>8.5</v>
      </c>
      <c r="AG197" s="304">
        <v>0.8</v>
      </c>
      <c r="AH197" s="304">
        <v>2.4</v>
      </c>
      <c r="AI197" s="304">
        <v>6.9</v>
      </c>
      <c r="AJ197" s="303">
        <v>2.83</v>
      </c>
      <c r="AK197" s="302"/>
      <c r="AL197" s="331">
        <v>0.32400000000000001</v>
      </c>
      <c r="AM197" s="331">
        <v>0.35499999999999998</v>
      </c>
      <c r="AN197" s="331">
        <v>0.67900000000000005</v>
      </c>
      <c r="AO197" s="290"/>
      <c r="AP197" s="349">
        <v>0.33300000000000002</v>
      </c>
      <c r="AQ197" s="349">
        <v>0.42</v>
      </c>
      <c r="AR197" s="349">
        <v>0.753</v>
      </c>
    </row>
    <row r="198" spans="1:44" ht="15.75" thickBot="1">
      <c r="A198" s="169" t="s">
        <v>2773</v>
      </c>
      <c r="B198" s="171" t="s">
        <v>10</v>
      </c>
      <c r="C198" s="171" t="s">
        <v>2774</v>
      </c>
      <c r="D198" s="171">
        <v>30</v>
      </c>
      <c r="E198" s="171" t="s">
        <v>71</v>
      </c>
      <c r="F198" s="171" t="s">
        <v>43</v>
      </c>
      <c r="G198" s="171">
        <v>1</v>
      </c>
      <c r="H198" s="171">
        <v>3</v>
      </c>
      <c r="I198" s="171">
        <v>0.25</v>
      </c>
      <c r="J198" s="303">
        <v>4.43</v>
      </c>
      <c r="K198" s="171">
        <v>18</v>
      </c>
      <c r="L198" s="171">
        <v>0</v>
      </c>
      <c r="M198" s="171">
        <v>6</v>
      </c>
      <c r="N198" s="171">
        <v>0</v>
      </c>
      <c r="O198" s="171">
        <v>0</v>
      </c>
      <c r="P198" s="171">
        <v>0</v>
      </c>
      <c r="Q198" s="319">
        <v>22.1</v>
      </c>
      <c r="R198" s="305">
        <v>1.3879999999999999</v>
      </c>
      <c r="S198" s="171">
        <v>21</v>
      </c>
      <c r="T198" s="171">
        <v>14</v>
      </c>
      <c r="U198" s="171">
        <v>11</v>
      </c>
      <c r="V198" s="171">
        <v>3</v>
      </c>
      <c r="W198" s="171">
        <v>10</v>
      </c>
      <c r="X198" s="171">
        <v>4</v>
      </c>
      <c r="Y198" s="171">
        <v>10</v>
      </c>
      <c r="Z198" s="171">
        <v>3</v>
      </c>
      <c r="AA198" s="171">
        <v>0</v>
      </c>
      <c r="AB198" s="171">
        <v>2</v>
      </c>
      <c r="AC198" s="171">
        <v>97</v>
      </c>
      <c r="AD198" s="171">
        <v>100</v>
      </c>
      <c r="AE198" s="171">
        <v>5.76</v>
      </c>
      <c r="AF198" s="304">
        <v>8.5</v>
      </c>
      <c r="AG198" s="304">
        <v>1.2</v>
      </c>
      <c r="AH198" s="304">
        <v>4</v>
      </c>
      <c r="AI198" s="304">
        <v>4</v>
      </c>
      <c r="AJ198" s="303">
        <v>1</v>
      </c>
      <c r="AK198" s="302"/>
      <c r="AL198" s="331">
        <v>0.39100000000000001</v>
      </c>
      <c r="AM198" s="331">
        <v>0.56399999999999995</v>
      </c>
      <c r="AN198" s="331">
        <v>0.95499999999999996</v>
      </c>
      <c r="AO198" s="290"/>
      <c r="AP198" s="331">
        <v>0.314</v>
      </c>
      <c r="AQ198" s="331">
        <v>0.30199999999999999</v>
      </c>
      <c r="AR198" s="331">
        <v>0.61599999999999999</v>
      </c>
    </row>
    <row r="199" spans="1:44" ht="15.75" thickBot="1">
      <c r="A199" s="169" t="s">
        <v>2775</v>
      </c>
      <c r="B199" s="171" t="s">
        <v>35</v>
      </c>
      <c r="C199" s="171" t="s">
        <v>2776</v>
      </c>
      <c r="D199" s="171">
        <v>23</v>
      </c>
      <c r="E199" s="171" t="s">
        <v>59</v>
      </c>
      <c r="F199" s="171" t="s">
        <v>34</v>
      </c>
      <c r="G199" s="171">
        <v>1</v>
      </c>
      <c r="H199" s="171">
        <v>3</v>
      </c>
      <c r="I199" s="171">
        <v>0.25</v>
      </c>
      <c r="J199" s="303">
        <v>4.5</v>
      </c>
      <c r="K199" s="171">
        <v>30</v>
      </c>
      <c r="L199" s="171">
        <v>0</v>
      </c>
      <c r="M199" s="171">
        <v>3</v>
      </c>
      <c r="N199" s="171">
        <v>0</v>
      </c>
      <c r="O199" s="171">
        <v>0</v>
      </c>
      <c r="P199" s="171">
        <v>0</v>
      </c>
      <c r="Q199" s="319">
        <v>22</v>
      </c>
      <c r="R199" s="305">
        <v>1.2729999999999999</v>
      </c>
      <c r="S199" s="171">
        <v>13</v>
      </c>
      <c r="T199" s="171">
        <v>11</v>
      </c>
      <c r="U199" s="171">
        <v>11</v>
      </c>
      <c r="V199" s="171">
        <v>4</v>
      </c>
      <c r="W199" s="171">
        <v>15</v>
      </c>
      <c r="X199" s="171">
        <v>1</v>
      </c>
      <c r="Y199" s="171">
        <v>17</v>
      </c>
      <c r="Z199" s="171">
        <v>1</v>
      </c>
      <c r="AA199" s="171">
        <v>0</v>
      </c>
      <c r="AB199" s="171">
        <v>1</v>
      </c>
      <c r="AC199" s="171">
        <v>91</v>
      </c>
      <c r="AD199" s="171">
        <v>97</v>
      </c>
      <c r="AE199" s="171">
        <v>6.16</v>
      </c>
      <c r="AF199" s="304">
        <v>5.3</v>
      </c>
      <c r="AG199" s="304">
        <v>1.6</v>
      </c>
      <c r="AH199" s="304">
        <v>6.1</v>
      </c>
      <c r="AI199" s="304">
        <v>7</v>
      </c>
      <c r="AJ199" s="303">
        <v>1.1299999999999999</v>
      </c>
      <c r="AK199" s="302"/>
      <c r="AL199" s="331">
        <v>0.27700000000000002</v>
      </c>
      <c r="AM199" s="331">
        <v>0.34100000000000003</v>
      </c>
      <c r="AN199" s="331">
        <v>0.61799999999999999</v>
      </c>
      <c r="AO199" s="290"/>
      <c r="AP199" s="331">
        <v>0.372</v>
      </c>
      <c r="AQ199" s="331">
        <v>0.40600000000000003</v>
      </c>
      <c r="AR199" s="331">
        <v>0.77800000000000002</v>
      </c>
    </row>
    <row r="200" spans="1:44" ht="15.75" thickBot="1">
      <c r="A200" s="169" t="s">
        <v>2777</v>
      </c>
      <c r="B200" s="171" t="s">
        <v>10</v>
      </c>
      <c r="C200" s="171" t="s">
        <v>2778</v>
      </c>
      <c r="D200" s="171">
        <v>27</v>
      </c>
      <c r="E200" s="171" t="s">
        <v>53</v>
      </c>
      <c r="F200" s="171" t="s">
        <v>34</v>
      </c>
      <c r="G200" s="171">
        <v>0</v>
      </c>
      <c r="H200" s="171">
        <v>1</v>
      </c>
      <c r="I200" s="171">
        <v>0</v>
      </c>
      <c r="J200" s="303">
        <v>4.91</v>
      </c>
      <c r="K200" s="171">
        <v>20</v>
      </c>
      <c r="L200" s="171">
        <v>0</v>
      </c>
      <c r="M200" s="171">
        <v>6</v>
      </c>
      <c r="N200" s="171">
        <v>0</v>
      </c>
      <c r="O200" s="171">
        <v>0</v>
      </c>
      <c r="P200" s="171">
        <v>0</v>
      </c>
      <c r="Q200" s="319">
        <v>22</v>
      </c>
      <c r="R200" s="305">
        <v>1.091</v>
      </c>
      <c r="S200" s="171">
        <v>18</v>
      </c>
      <c r="T200" s="171">
        <v>12</v>
      </c>
      <c r="U200" s="171">
        <v>12</v>
      </c>
      <c r="V200" s="171">
        <v>4</v>
      </c>
      <c r="W200" s="171">
        <v>6</v>
      </c>
      <c r="X200" s="171">
        <v>0</v>
      </c>
      <c r="Y200" s="171">
        <v>16</v>
      </c>
      <c r="Z200" s="171">
        <v>0</v>
      </c>
      <c r="AA200" s="171">
        <v>0</v>
      </c>
      <c r="AB200" s="171">
        <v>2</v>
      </c>
      <c r="AC200" s="171">
        <v>90</v>
      </c>
      <c r="AD200" s="171">
        <v>88</v>
      </c>
      <c r="AE200" s="171">
        <v>4.8899999999999997</v>
      </c>
      <c r="AF200" s="304">
        <v>7.4</v>
      </c>
      <c r="AG200" s="304">
        <v>1.6</v>
      </c>
      <c r="AH200" s="304">
        <v>2.5</v>
      </c>
      <c r="AI200" s="304">
        <v>6.5</v>
      </c>
      <c r="AJ200" s="303">
        <v>2.67</v>
      </c>
      <c r="AK200" s="302"/>
      <c r="AL200" s="331">
        <v>0.35299999999999998</v>
      </c>
      <c r="AM200" s="331">
        <v>0.5</v>
      </c>
      <c r="AN200" s="331">
        <v>0.85299999999999998</v>
      </c>
      <c r="AO200" s="290"/>
      <c r="AP200" s="331">
        <v>0.218</v>
      </c>
      <c r="AQ200" s="331">
        <v>0.36499999999999999</v>
      </c>
      <c r="AR200" s="331">
        <v>0.58399999999999996</v>
      </c>
    </row>
    <row r="201" spans="1:44" ht="15.75" thickBot="1">
      <c r="A201" s="169" t="s">
        <v>2779</v>
      </c>
      <c r="B201" s="171" t="s">
        <v>10</v>
      </c>
      <c r="C201" s="171" t="s">
        <v>2780</v>
      </c>
      <c r="D201" s="171">
        <v>27</v>
      </c>
      <c r="E201" s="171" t="s">
        <v>42</v>
      </c>
      <c r="F201" s="171" t="s">
        <v>43</v>
      </c>
      <c r="G201" s="171">
        <v>0</v>
      </c>
      <c r="H201" s="171">
        <v>3</v>
      </c>
      <c r="I201" s="171">
        <v>0</v>
      </c>
      <c r="J201" s="303">
        <v>5.32</v>
      </c>
      <c r="K201" s="171">
        <v>7</v>
      </c>
      <c r="L201" s="171">
        <v>3</v>
      </c>
      <c r="M201" s="171">
        <v>1</v>
      </c>
      <c r="N201" s="171">
        <v>0</v>
      </c>
      <c r="O201" s="171">
        <v>0</v>
      </c>
      <c r="P201" s="171">
        <v>0</v>
      </c>
      <c r="Q201" s="319">
        <v>22</v>
      </c>
      <c r="R201" s="305">
        <v>1.4550000000000001</v>
      </c>
      <c r="S201" s="171">
        <v>22</v>
      </c>
      <c r="T201" s="171">
        <v>16</v>
      </c>
      <c r="U201" s="171">
        <v>13</v>
      </c>
      <c r="V201" s="171">
        <v>3</v>
      </c>
      <c r="W201" s="171">
        <v>10</v>
      </c>
      <c r="X201" s="171">
        <v>2</v>
      </c>
      <c r="Y201" s="171">
        <v>16</v>
      </c>
      <c r="Z201" s="171">
        <v>2</v>
      </c>
      <c r="AA201" s="171">
        <v>0</v>
      </c>
      <c r="AB201" s="171">
        <v>0</v>
      </c>
      <c r="AC201" s="171">
        <v>99</v>
      </c>
      <c r="AD201" s="171">
        <v>80</v>
      </c>
      <c r="AE201" s="171">
        <v>5.1100000000000003</v>
      </c>
      <c r="AF201" s="304">
        <v>9</v>
      </c>
      <c r="AG201" s="304">
        <v>1.2</v>
      </c>
      <c r="AH201" s="304">
        <v>4.0999999999999996</v>
      </c>
      <c r="AI201" s="304">
        <v>6.5</v>
      </c>
      <c r="AJ201" s="303">
        <v>1.6</v>
      </c>
      <c r="AK201" s="302"/>
      <c r="AL201" s="331">
        <v>0.4</v>
      </c>
      <c r="AM201" s="331">
        <v>0.57599999999999996</v>
      </c>
      <c r="AN201" s="331">
        <v>0.97599999999999998</v>
      </c>
      <c r="AO201" s="290"/>
      <c r="AP201" s="331">
        <v>0.32100000000000001</v>
      </c>
      <c r="AQ201" s="331">
        <v>0.38800000000000001</v>
      </c>
      <c r="AR201" s="331">
        <v>0.70899999999999996</v>
      </c>
    </row>
    <row r="202" spans="1:44" ht="15.75" thickBot="1">
      <c r="A202" s="169" t="s">
        <v>2781</v>
      </c>
      <c r="B202" s="171" t="s">
        <v>10</v>
      </c>
      <c r="C202" s="171" t="s">
        <v>2782</v>
      </c>
      <c r="D202" s="171">
        <v>21</v>
      </c>
      <c r="E202" s="171" t="s">
        <v>51</v>
      </c>
      <c r="F202" s="171" t="s">
        <v>43</v>
      </c>
      <c r="G202" s="171">
        <v>0</v>
      </c>
      <c r="H202" s="171">
        <v>2</v>
      </c>
      <c r="I202" s="171">
        <v>0</v>
      </c>
      <c r="J202" s="303">
        <v>6.33</v>
      </c>
      <c r="K202" s="171">
        <v>6</v>
      </c>
      <c r="L202" s="171">
        <v>5</v>
      </c>
      <c r="M202" s="171">
        <v>0</v>
      </c>
      <c r="N202" s="171">
        <v>0</v>
      </c>
      <c r="O202" s="171">
        <v>0</v>
      </c>
      <c r="P202" s="171">
        <v>0</v>
      </c>
      <c r="Q202" s="319">
        <v>21.1</v>
      </c>
      <c r="R202" s="305">
        <v>1.5469999999999999</v>
      </c>
      <c r="S202" s="171">
        <v>23</v>
      </c>
      <c r="T202" s="171">
        <v>15</v>
      </c>
      <c r="U202" s="171">
        <v>15</v>
      </c>
      <c r="V202" s="171">
        <v>4</v>
      </c>
      <c r="W202" s="171">
        <v>10</v>
      </c>
      <c r="X202" s="171">
        <v>1</v>
      </c>
      <c r="Y202" s="171">
        <v>20</v>
      </c>
      <c r="Z202" s="171">
        <v>1</v>
      </c>
      <c r="AA202" s="171">
        <v>0</v>
      </c>
      <c r="AB202" s="171">
        <v>0</v>
      </c>
      <c r="AC202" s="171">
        <v>94</v>
      </c>
      <c r="AD202" s="171">
        <v>68</v>
      </c>
      <c r="AE202" s="171">
        <v>5.27</v>
      </c>
      <c r="AF202" s="304">
        <v>9.6999999999999993</v>
      </c>
      <c r="AG202" s="304">
        <v>1.7</v>
      </c>
      <c r="AH202" s="304">
        <v>4.2</v>
      </c>
      <c r="AI202" s="304">
        <v>8.4</v>
      </c>
      <c r="AJ202" s="303">
        <v>2</v>
      </c>
      <c r="AK202" s="302"/>
      <c r="AL202" s="331">
        <v>0.41299999999999998</v>
      </c>
      <c r="AM202" s="331">
        <v>0.68300000000000005</v>
      </c>
      <c r="AN202" s="331">
        <v>1.0960000000000001</v>
      </c>
      <c r="AO202" s="290"/>
      <c r="AP202" s="331">
        <v>0.313</v>
      </c>
      <c r="AQ202" s="331">
        <v>0.27500000000000002</v>
      </c>
      <c r="AR202" s="331">
        <v>0.58799999999999997</v>
      </c>
    </row>
    <row r="203" spans="1:44" ht="15.75" thickBot="1">
      <c r="A203" s="169" t="s">
        <v>2783</v>
      </c>
      <c r="B203" s="171" t="s">
        <v>10</v>
      </c>
      <c r="C203" s="171" t="s">
        <v>2784</v>
      </c>
      <c r="D203" s="171">
        <v>31</v>
      </c>
      <c r="E203" s="171" t="s">
        <v>129</v>
      </c>
      <c r="F203" s="171" t="s">
        <v>43</v>
      </c>
      <c r="G203" s="171">
        <v>1</v>
      </c>
      <c r="H203" s="171">
        <v>1</v>
      </c>
      <c r="I203" s="171">
        <v>0.5</v>
      </c>
      <c r="J203" s="303">
        <v>3</v>
      </c>
      <c r="K203" s="171">
        <v>16</v>
      </c>
      <c r="L203" s="171">
        <v>0</v>
      </c>
      <c r="M203" s="171">
        <v>5</v>
      </c>
      <c r="N203" s="171">
        <v>0</v>
      </c>
      <c r="O203" s="171">
        <v>0</v>
      </c>
      <c r="P203" s="171">
        <v>0</v>
      </c>
      <c r="Q203" s="319">
        <v>21</v>
      </c>
      <c r="R203" s="305">
        <v>1.429</v>
      </c>
      <c r="S203" s="171">
        <v>23</v>
      </c>
      <c r="T203" s="171">
        <v>8</v>
      </c>
      <c r="U203" s="171">
        <v>7</v>
      </c>
      <c r="V203" s="171">
        <v>2</v>
      </c>
      <c r="W203" s="171">
        <v>7</v>
      </c>
      <c r="X203" s="171">
        <v>1</v>
      </c>
      <c r="Y203" s="171">
        <v>12</v>
      </c>
      <c r="Z203" s="171">
        <v>0</v>
      </c>
      <c r="AA203" s="171">
        <v>0</v>
      </c>
      <c r="AB203" s="171">
        <v>0</v>
      </c>
      <c r="AC203" s="171">
        <v>88</v>
      </c>
      <c r="AD203" s="171">
        <v>138</v>
      </c>
      <c r="AE203" s="171">
        <v>4.25</v>
      </c>
      <c r="AF203" s="304">
        <v>9.9</v>
      </c>
      <c r="AG203" s="304">
        <v>0.9</v>
      </c>
      <c r="AH203" s="304">
        <v>3</v>
      </c>
      <c r="AI203" s="304">
        <v>5.0999999999999996</v>
      </c>
      <c r="AJ203" s="303">
        <v>1.71</v>
      </c>
      <c r="AK203" s="302"/>
      <c r="AL203" s="331">
        <v>0.36599999999999999</v>
      </c>
      <c r="AM203" s="331">
        <v>0.40500000000000003</v>
      </c>
      <c r="AN203" s="331">
        <v>0.77100000000000002</v>
      </c>
      <c r="AO203" s="290"/>
      <c r="AP203" s="331">
        <v>0.34100000000000003</v>
      </c>
      <c r="AQ203" s="331">
        <v>0.47899999999999998</v>
      </c>
      <c r="AR203" s="331">
        <v>0.82</v>
      </c>
    </row>
    <row r="204" spans="1:44" ht="15.75" thickBot="1">
      <c r="A204" s="169" t="s">
        <v>2785</v>
      </c>
      <c r="B204" s="171" t="s">
        <v>10</v>
      </c>
      <c r="C204" s="171" t="s">
        <v>2786</v>
      </c>
      <c r="D204" s="171">
        <v>30</v>
      </c>
      <c r="E204" s="171" t="s">
        <v>67</v>
      </c>
      <c r="F204" s="171" t="s">
        <v>43</v>
      </c>
      <c r="G204" s="171">
        <v>2</v>
      </c>
      <c r="H204" s="171">
        <v>0</v>
      </c>
      <c r="I204" s="171">
        <v>1</v>
      </c>
      <c r="J204" s="303">
        <v>6.43</v>
      </c>
      <c r="K204" s="171">
        <v>20</v>
      </c>
      <c r="L204" s="171">
        <v>0</v>
      </c>
      <c r="M204" s="171">
        <v>4</v>
      </c>
      <c r="N204" s="171">
        <v>0</v>
      </c>
      <c r="O204" s="171">
        <v>0</v>
      </c>
      <c r="P204" s="171">
        <v>0</v>
      </c>
      <c r="Q204" s="319">
        <v>21</v>
      </c>
      <c r="R204" s="305">
        <v>1.667</v>
      </c>
      <c r="S204" s="171">
        <v>24</v>
      </c>
      <c r="T204" s="171">
        <v>16</v>
      </c>
      <c r="U204" s="171">
        <v>15</v>
      </c>
      <c r="V204" s="171">
        <v>1</v>
      </c>
      <c r="W204" s="171">
        <v>11</v>
      </c>
      <c r="X204" s="171">
        <v>2</v>
      </c>
      <c r="Y204" s="171">
        <v>15</v>
      </c>
      <c r="Z204" s="171">
        <v>0</v>
      </c>
      <c r="AA204" s="171">
        <v>0</v>
      </c>
      <c r="AB204" s="171">
        <v>1</v>
      </c>
      <c r="AC204" s="171">
        <v>94</v>
      </c>
      <c r="AD204" s="171">
        <v>67</v>
      </c>
      <c r="AE204" s="171">
        <v>3.92</v>
      </c>
      <c r="AF204" s="304">
        <v>10.3</v>
      </c>
      <c r="AG204" s="304">
        <v>0.4</v>
      </c>
      <c r="AH204" s="304">
        <v>4.7</v>
      </c>
      <c r="AI204" s="304">
        <v>6.4</v>
      </c>
      <c r="AJ204" s="303">
        <v>1.36</v>
      </c>
      <c r="AK204" s="302"/>
      <c r="AL204" s="331">
        <v>0.52600000000000002</v>
      </c>
      <c r="AM204" s="331">
        <v>0.53300000000000003</v>
      </c>
      <c r="AN204" s="331">
        <v>1.06</v>
      </c>
      <c r="AO204" s="290"/>
      <c r="AP204" s="331">
        <v>0.28299999999999997</v>
      </c>
      <c r="AQ204" s="331">
        <v>0.32700000000000001</v>
      </c>
      <c r="AR204" s="331">
        <v>0.61</v>
      </c>
    </row>
    <row r="205" spans="1:44" ht="15.75" thickBot="1">
      <c r="A205" s="169" t="s">
        <v>2787</v>
      </c>
      <c r="B205" s="171" t="s">
        <v>10</v>
      </c>
      <c r="C205" s="171" t="s">
        <v>2788</v>
      </c>
      <c r="D205" s="171">
        <v>27</v>
      </c>
      <c r="E205" s="171" t="s">
        <v>33</v>
      </c>
      <c r="F205" s="171" t="s">
        <v>34</v>
      </c>
      <c r="G205" s="171">
        <v>0</v>
      </c>
      <c r="H205" s="171">
        <v>1</v>
      </c>
      <c r="I205" s="171">
        <v>0</v>
      </c>
      <c r="J205" s="303">
        <v>5.14</v>
      </c>
      <c r="K205" s="171">
        <v>16</v>
      </c>
      <c r="L205" s="171">
        <v>0</v>
      </c>
      <c r="M205" s="171">
        <v>8</v>
      </c>
      <c r="N205" s="171">
        <v>0</v>
      </c>
      <c r="O205" s="171">
        <v>0</v>
      </c>
      <c r="P205" s="171">
        <v>0</v>
      </c>
      <c r="Q205" s="319">
        <v>21</v>
      </c>
      <c r="R205" s="305">
        <v>1.619</v>
      </c>
      <c r="S205" s="171">
        <v>22</v>
      </c>
      <c r="T205" s="171">
        <v>15</v>
      </c>
      <c r="U205" s="171">
        <v>12</v>
      </c>
      <c r="V205" s="171">
        <v>6</v>
      </c>
      <c r="W205" s="171">
        <v>12</v>
      </c>
      <c r="X205" s="171">
        <v>0</v>
      </c>
      <c r="Y205" s="171">
        <v>24</v>
      </c>
      <c r="Z205" s="171">
        <v>1</v>
      </c>
      <c r="AA205" s="171">
        <v>0</v>
      </c>
      <c r="AB205" s="171">
        <v>2</v>
      </c>
      <c r="AC205" s="171">
        <v>97</v>
      </c>
      <c r="AD205" s="171">
        <v>87</v>
      </c>
      <c r="AE205" s="171">
        <v>6.44</v>
      </c>
      <c r="AF205" s="304">
        <v>9.4</v>
      </c>
      <c r="AG205" s="304">
        <v>2.6</v>
      </c>
      <c r="AH205" s="304">
        <v>5.0999999999999996</v>
      </c>
      <c r="AI205" s="304">
        <v>10.3</v>
      </c>
      <c r="AJ205" s="303">
        <v>2</v>
      </c>
      <c r="AK205" s="302"/>
      <c r="AL205" s="331">
        <v>0.375</v>
      </c>
      <c r="AM205" s="331">
        <v>0.73299999999999998</v>
      </c>
      <c r="AN205" s="331">
        <v>1.1080000000000001</v>
      </c>
      <c r="AO205" s="290"/>
      <c r="AP205" s="331">
        <v>0.35399999999999998</v>
      </c>
      <c r="AQ205" s="331">
        <v>0.434</v>
      </c>
      <c r="AR205" s="331">
        <v>0.78800000000000003</v>
      </c>
    </row>
    <row r="206" spans="1:44" ht="15.75" thickBot="1">
      <c r="A206" s="169" t="s">
        <v>2789</v>
      </c>
      <c r="B206" s="171" t="s">
        <v>10</v>
      </c>
      <c r="C206" s="171" t="s">
        <v>2790</v>
      </c>
      <c r="D206" s="171">
        <v>24</v>
      </c>
      <c r="E206" s="171" t="s">
        <v>49</v>
      </c>
      <c r="F206" s="171" t="s">
        <v>43</v>
      </c>
      <c r="G206" s="171">
        <v>0</v>
      </c>
      <c r="H206" s="171">
        <v>0</v>
      </c>
      <c r="I206" s="171"/>
      <c r="J206" s="303">
        <v>5.66</v>
      </c>
      <c r="K206" s="171">
        <v>21</v>
      </c>
      <c r="L206" s="171">
        <v>0</v>
      </c>
      <c r="M206" s="171">
        <v>10</v>
      </c>
      <c r="N206" s="171">
        <v>0</v>
      </c>
      <c r="O206" s="171">
        <v>0</v>
      </c>
      <c r="P206" s="171">
        <v>0</v>
      </c>
      <c r="Q206" s="319">
        <v>20.2</v>
      </c>
      <c r="R206" s="305">
        <v>1.21</v>
      </c>
      <c r="S206" s="171">
        <v>18</v>
      </c>
      <c r="T206" s="171">
        <v>14</v>
      </c>
      <c r="U206" s="171">
        <v>13</v>
      </c>
      <c r="V206" s="171">
        <v>5</v>
      </c>
      <c r="W206" s="171">
        <v>7</v>
      </c>
      <c r="X206" s="171">
        <v>0</v>
      </c>
      <c r="Y206" s="171">
        <v>25</v>
      </c>
      <c r="Z206" s="171">
        <v>0</v>
      </c>
      <c r="AA206" s="171">
        <v>0</v>
      </c>
      <c r="AB206" s="171">
        <v>1</v>
      </c>
      <c r="AC206" s="171">
        <v>87</v>
      </c>
      <c r="AD206" s="171">
        <v>86</v>
      </c>
      <c r="AE206" s="171">
        <v>4.9000000000000004</v>
      </c>
      <c r="AF206" s="304">
        <v>7.8</v>
      </c>
      <c r="AG206" s="304">
        <v>2.2000000000000002</v>
      </c>
      <c r="AH206" s="304">
        <v>3</v>
      </c>
      <c r="AI206" s="304">
        <v>10.9</v>
      </c>
      <c r="AJ206" s="303">
        <v>3.57</v>
      </c>
      <c r="AK206" s="302"/>
      <c r="AL206" s="331">
        <v>0.28100000000000003</v>
      </c>
      <c r="AM206" s="331">
        <v>0.28999999999999998</v>
      </c>
      <c r="AN206" s="331">
        <v>0.57199999999999995</v>
      </c>
      <c r="AO206" s="290"/>
      <c r="AP206" s="331">
        <v>0.29099999999999998</v>
      </c>
      <c r="AQ206" s="331">
        <v>0.53100000000000003</v>
      </c>
      <c r="AR206" s="331">
        <v>0.82199999999999995</v>
      </c>
    </row>
    <row r="207" spans="1:44" ht="15.75" thickBot="1">
      <c r="A207" s="169" t="s">
        <v>2791</v>
      </c>
      <c r="B207" s="171" t="s">
        <v>35</v>
      </c>
      <c r="C207" s="171" t="s">
        <v>2792</v>
      </c>
      <c r="D207" s="171">
        <v>25</v>
      </c>
      <c r="E207" s="171" t="s">
        <v>84</v>
      </c>
      <c r="F207" s="171" t="s">
        <v>34</v>
      </c>
      <c r="G207" s="171">
        <v>2</v>
      </c>
      <c r="H207" s="171">
        <v>0</v>
      </c>
      <c r="I207" s="171">
        <v>1</v>
      </c>
      <c r="J207" s="303">
        <v>1.74</v>
      </c>
      <c r="K207" s="171">
        <v>5</v>
      </c>
      <c r="L207" s="171">
        <v>4</v>
      </c>
      <c r="M207" s="171">
        <v>1</v>
      </c>
      <c r="N207" s="171">
        <v>0</v>
      </c>
      <c r="O207" s="171">
        <v>0</v>
      </c>
      <c r="P207" s="171">
        <v>0</v>
      </c>
      <c r="Q207" s="319">
        <v>20.2</v>
      </c>
      <c r="R207" s="305">
        <v>1.452</v>
      </c>
      <c r="S207" s="171">
        <v>26</v>
      </c>
      <c r="T207" s="171">
        <v>6</v>
      </c>
      <c r="U207" s="171">
        <v>4</v>
      </c>
      <c r="V207" s="171">
        <v>0</v>
      </c>
      <c r="W207" s="171">
        <v>4</v>
      </c>
      <c r="X207" s="171">
        <v>0</v>
      </c>
      <c r="Y207" s="171">
        <v>7</v>
      </c>
      <c r="Z207" s="171">
        <v>0</v>
      </c>
      <c r="AA207" s="171">
        <v>0</v>
      </c>
      <c r="AB207" s="171">
        <v>0</v>
      </c>
      <c r="AC207" s="171">
        <v>89</v>
      </c>
      <c r="AD207" s="171">
        <v>266</v>
      </c>
      <c r="AE207" s="171">
        <v>3.06</v>
      </c>
      <c r="AF207" s="304">
        <v>11.3</v>
      </c>
      <c r="AG207" s="304">
        <v>0</v>
      </c>
      <c r="AH207" s="304">
        <v>1.7</v>
      </c>
      <c r="AI207" s="304">
        <v>3</v>
      </c>
      <c r="AJ207" s="303">
        <v>1.75</v>
      </c>
      <c r="AK207" s="302"/>
      <c r="AL207" s="331">
        <v>0.45500000000000002</v>
      </c>
      <c r="AM207" s="331">
        <v>0.59099999999999997</v>
      </c>
      <c r="AN207" s="331">
        <v>1.0449999999999999</v>
      </c>
      <c r="AO207" s="290"/>
      <c r="AP207" s="331">
        <v>0.29899999999999999</v>
      </c>
      <c r="AQ207" s="331">
        <v>0.28999999999999998</v>
      </c>
      <c r="AR207" s="331">
        <v>0.58899999999999997</v>
      </c>
    </row>
    <row r="208" spans="1:44" ht="15.75" thickBot="1">
      <c r="A208" s="169" t="s">
        <v>2793</v>
      </c>
      <c r="B208" s="171" t="s">
        <v>10</v>
      </c>
      <c r="C208" s="171" t="s">
        <v>2794</v>
      </c>
      <c r="D208" s="171">
        <v>25</v>
      </c>
      <c r="E208" s="171" t="s">
        <v>62</v>
      </c>
      <c r="F208" s="171" t="s">
        <v>34</v>
      </c>
      <c r="G208" s="171">
        <v>2</v>
      </c>
      <c r="H208" s="171">
        <v>0</v>
      </c>
      <c r="I208" s="171">
        <v>1</v>
      </c>
      <c r="J208" s="303">
        <v>4.3499999999999996</v>
      </c>
      <c r="K208" s="171">
        <v>14</v>
      </c>
      <c r="L208" s="171">
        <v>0</v>
      </c>
      <c r="M208" s="171">
        <v>7</v>
      </c>
      <c r="N208" s="171">
        <v>0</v>
      </c>
      <c r="O208" s="171">
        <v>0</v>
      </c>
      <c r="P208" s="171">
        <v>0</v>
      </c>
      <c r="Q208" s="319">
        <v>20.2</v>
      </c>
      <c r="R208" s="305">
        <v>1.548</v>
      </c>
      <c r="S208" s="171">
        <v>18</v>
      </c>
      <c r="T208" s="171">
        <v>10</v>
      </c>
      <c r="U208" s="171">
        <v>10</v>
      </c>
      <c r="V208" s="171">
        <v>2</v>
      </c>
      <c r="W208" s="171">
        <v>14</v>
      </c>
      <c r="X208" s="171">
        <v>1</v>
      </c>
      <c r="Y208" s="171">
        <v>8</v>
      </c>
      <c r="Z208" s="171">
        <v>0</v>
      </c>
      <c r="AA208" s="171">
        <v>0</v>
      </c>
      <c r="AB208" s="171">
        <v>1</v>
      </c>
      <c r="AC208" s="171">
        <v>90</v>
      </c>
      <c r="AD208" s="171">
        <v>101</v>
      </c>
      <c r="AE208" s="171">
        <v>5.67</v>
      </c>
      <c r="AF208" s="304">
        <v>7.8</v>
      </c>
      <c r="AG208" s="304">
        <v>0.9</v>
      </c>
      <c r="AH208" s="304">
        <v>6.1</v>
      </c>
      <c r="AI208" s="304">
        <v>3.5</v>
      </c>
      <c r="AJ208" s="303">
        <v>0.56999999999999995</v>
      </c>
      <c r="AK208" s="302"/>
      <c r="AL208" s="331">
        <v>0.36399999999999999</v>
      </c>
      <c r="AM208" s="331">
        <v>0.28000000000000003</v>
      </c>
      <c r="AN208" s="331">
        <v>0.64400000000000002</v>
      </c>
      <c r="AO208" s="290"/>
      <c r="AP208" s="331">
        <v>0.35099999999999998</v>
      </c>
      <c r="AQ208" s="331">
        <v>0.41699999999999998</v>
      </c>
      <c r="AR208" s="331">
        <v>0.76800000000000002</v>
      </c>
    </row>
    <row r="209" spans="1:44" ht="15.75" thickBot="1">
      <c r="A209" s="169" t="s">
        <v>2795</v>
      </c>
      <c r="B209" s="171" t="s">
        <v>10</v>
      </c>
      <c r="C209" s="171" t="s">
        <v>2796</v>
      </c>
      <c r="D209" s="171">
        <v>25</v>
      </c>
      <c r="E209" s="171" t="s">
        <v>137</v>
      </c>
      <c r="F209" s="171" t="s">
        <v>34</v>
      </c>
      <c r="G209" s="171">
        <v>0</v>
      </c>
      <c r="H209" s="171">
        <v>1</v>
      </c>
      <c r="I209" s="171">
        <v>0</v>
      </c>
      <c r="J209" s="303">
        <v>4.87</v>
      </c>
      <c r="K209" s="171">
        <v>16</v>
      </c>
      <c r="L209" s="171">
        <v>0</v>
      </c>
      <c r="M209" s="171">
        <v>7</v>
      </c>
      <c r="N209" s="171">
        <v>0</v>
      </c>
      <c r="O209" s="171">
        <v>0</v>
      </c>
      <c r="P209" s="171">
        <v>0</v>
      </c>
      <c r="Q209" s="319">
        <v>20.100000000000001</v>
      </c>
      <c r="R209" s="305">
        <v>1.2789999999999999</v>
      </c>
      <c r="S209" s="171">
        <v>21</v>
      </c>
      <c r="T209" s="171">
        <v>12</v>
      </c>
      <c r="U209" s="171">
        <v>11</v>
      </c>
      <c r="V209" s="171">
        <v>3</v>
      </c>
      <c r="W209" s="171">
        <v>5</v>
      </c>
      <c r="X209" s="171">
        <v>1</v>
      </c>
      <c r="Y209" s="171">
        <v>22</v>
      </c>
      <c r="Z209" s="171">
        <v>0</v>
      </c>
      <c r="AA209" s="171">
        <v>1</v>
      </c>
      <c r="AB209" s="171">
        <v>1</v>
      </c>
      <c r="AC209" s="171">
        <v>88</v>
      </c>
      <c r="AD209" s="171">
        <v>94</v>
      </c>
      <c r="AE209" s="171">
        <v>3.65</v>
      </c>
      <c r="AF209" s="304">
        <v>9.3000000000000007</v>
      </c>
      <c r="AG209" s="304">
        <v>1.3</v>
      </c>
      <c r="AH209" s="304">
        <v>2.2000000000000002</v>
      </c>
      <c r="AI209" s="304">
        <v>9.6999999999999993</v>
      </c>
      <c r="AJ209" s="303">
        <v>4.4000000000000004</v>
      </c>
      <c r="AK209" s="302"/>
      <c r="AL209" s="331">
        <v>0.313</v>
      </c>
      <c r="AM209" s="331">
        <v>0.5</v>
      </c>
      <c r="AN209" s="331">
        <v>0.81299999999999994</v>
      </c>
      <c r="AO209" s="290"/>
      <c r="AP209" s="331">
        <v>0.29599999999999999</v>
      </c>
      <c r="AQ209" s="331">
        <v>0.4</v>
      </c>
      <c r="AR209" s="331">
        <v>0.69599999999999995</v>
      </c>
    </row>
    <row r="210" spans="1:44">
      <c r="A210" s="169" t="s">
        <v>2797</v>
      </c>
      <c r="B210" s="171" t="s">
        <v>10</v>
      </c>
      <c r="C210" s="171" t="s">
        <v>2798</v>
      </c>
      <c r="D210" s="171">
        <v>22</v>
      </c>
      <c r="E210" s="171" t="s">
        <v>100</v>
      </c>
      <c r="F210" s="171" t="s">
        <v>43</v>
      </c>
      <c r="G210" s="171">
        <v>1</v>
      </c>
      <c r="H210" s="171">
        <v>2</v>
      </c>
      <c r="I210" s="171">
        <v>0.33300000000000002</v>
      </c>
      <c r="J210" s="303">
        <v>2.7</v>
      </c>
      <c r="K210" s="171">
        <v>4</v>
      </c>
      <c r="L210" s="171">
        <v>4</v>
      </c>
      <c r="M210" s="171">
        <v>0</v>
      </c>
      <c r="N210" s="171">
        <v>0</v>
      </c>
      <c r="O210" s="171">
        <v>0</v>
      </c>
      <c r="P210" s="171">
        <v>0</v>
      </c>
      <c r="Q210" s="319">
        <v>20</v>
      </c>
      <c r="R210" s="305">
        <v>1.5</v>
      </c>
      <c r="S210" s="171">
        <v>19</v>
      </c>
      <c r="T210" s="171">
        <v>6</v>
      </c>
      <c r="U210" s="171">
        <v>6</v>
      </c>
      <c r="V210" s="171">
        <v>0</v>
      </c>
      <c r="W210" s="171">
        <v>11</v>
      </c>
      <c r="X210" s="171">
        <v>1</v>
      </c>
      <c r="Y210" s="171">
        <v>14</v>
      </c>
      <c r="Z210" s="171">
        <v>4</v>
      </c>
      <c r="AA210" s="171">
        <v>0</v>
      </c>
      <c r="AB210" s="171">
        <v>1</v>
      </c>
      <c r="AC210" s="171">
        <v>92</v>
      </c>
      <c r="AD210" s="171">
        <v>165</v>
      </c>
      <c r="AE210" s="171">
        <v>4.01</v>
      </c>
      <c r="AF210" s="304">
        <v>8.6</v>
      </c>
      <c r="AG210" s="304">
        <v>0</v>
      </c>
      <c r="AH210" s="304">
        <v>5</v>
      </c>
      <c r="AI210" s="304">
        <v>6.3</v>
      </c>
      <c r="AJ210" s="303">
        <v>1.27</v>
      </c>
      <c r="AK210" s="302"/>
      <c r="AL210" s="338">
        <v>0.46400000000000002</v>
      </c>
      <c r="AM210" s="338">
        <v>0.42899999999999999</v>
      </c>
      <c r="AN210" s="338">
        <v>0.89300000000000002</v>
      </c>
      <c r="AO210" s="290"/>
      <c r="AP210" s="338">
        <v>0.33900000000000002</v>
      </c>
      <c r="AQ210" s="338">
        <v>0.25900000000000001</v>
      </c>
      <c r="AR210" s="338">
        <v>0.59799999999999998</v>
      </c>
    </row>
    <row r="211" spans="1:44" ht="15.75" thickBot="1">
      <c r="A211" s="169" t="s">
        <v>2799</v>
      </c>
      <c r="B211" s="171" t="s">
        <v>35</v>
      </c>
      <c r="C211" s="171" t="s">
        <v>2800</v>
      </c>
      <c r="D211" s="171">
        <v>27</v>
      </c>
      <c r="E211" s="171" t="s">
        <v>84</v>
      </c>
      <c r="F211" s="171" t="s">
        <v>34</v>
      </c>
      <c r="G211" s="171">
        <v>1</v>
      </c>
      <c r="H211" s="171">
        <v>0</v>
      </c>
      <c r="I211" s="171">
        <v>1</v>
      </c>
      <c r="J211" s="303">
        <v>0</v>
      </c>
      <c r="K211" s="171">
        <v>30</v>
      </c>
      <c r="L211" s="171">
        <v>0</v>
      </c>
      <c r="M211" s="171">
        <v>4</v>
      </c>
      <c r="N211" s="171">
        <v>0</v>
      </c>
      <c r="O211" s="171">
        <v>0</v>
      </c>
      <c r="P211" s="171">
        <v>1</v>
      </c>
      <c r="Q211" s="319">
        <v>20</v>
      </c>
      <c r="R211" s="305">
        <v>0.95</v>
      </c>
      <c r="S211" s="171">
        <v>13</v>
      </c>
      <c r="T211" s="171">
        <v>0</v>
      </c>
      <c r="U211" s="171">
        <v>0</v>
      </c>
      <c r="V211" s="171">
        <v>0</v>
      </c>
      <c r="W211" s="171">
        <v>6</v>
      </c>
      <c r="X211" s="171">
        <v>0</v>
      </c>
      <c r="Y211" s="171">
        <v>18</v>
      </c>
      <c r="Z211" s="171">
        <v>1</v>
      </c>
      <c r="AA211" s="171">
        <v>0</v>
      </c>
      <c r="AB211" s="171">
        <v>0</v>
      </c>
      <c r="AC211" s="171">
        <v>77</v>
      </c>
      <c r="AD211" s="171"/>
      <c r="AE211" s="171">
        <v>2.41</v>
      </c>
      <c r="AF211" s="304">
        <v>5.9</v>
      </c>
      <c r="AG211" s="304">
        <v>0</v>
      </c>
      <c r="AH211" s="304">
        <v>2.7</v>
      </c>
      <c r="AI211" s="304">
        <v>8.1</v>
      </c>
      <c r="AJ211" s="303">
        <v>3</v>
      </c>
      <c r="AK211" s="302"/>
      <c r="AL211" s="331">
        <v>0.24399999999999999</v>
      </c>
      <c r="AM211" s="331">
        <v>0.216</v>
      </c>
      <c r="AN211" s="331">
        <v>0.46</v>
      </c>
      <c r="AO211" s="290"/>
      <c r="AP211" s="331">
        <v>0.28599999999999998</v>
      </c>
      <c r="AQ211" s="331">
        <v>0.219</v>
      </c>
      <c r="AR211" s="331">
        <v>0.504</v>
      </c>
    </row>
    <row r="212" spans="1:44" ht="15.75" thickBot="1">
      <c r="A212" s="169" t="s">
        <v>2801</v>
      </c>
      <c r="B212" s="171" t="s">
        <v>10</v>
      </c>
      <c r="C212" s="171" t="s">
        <v>2802</v>
      </c>
      <c r="D212" s="171">
        <v>25</v>
      </c>
      <c r="E212" s="171" t="s">
        <v>65</v>
      </c>
      <c r="F212" s="171" t="s">
        <v>34</v>
      </c>
      <c r="G212" s="171">
        <v>0</v>
      </c>
      <c r="H212" s="171">
        <v>0</v>
      </c>
      <c r="I212" s="171"/>
      <c r="J212" s="303">
        <v>5.85</v>
      </c>
      <c r="K212" s="171">
        <v>21</v>
      </c>
      <c r="L212" s="171">
        <v>0</v>
      </c>
      <c r="M212" s="171">
        <v>4</v>
      </c>
      <c r="N212" s="171">
        <v>0</v>
      </c>
      <c r="O212" s="171">
        <v>0</v>
      </c>
      <c r="P212" s="171">
        <v>0</v>
      </c>
      <c r="Q212" s="319">
        <v>20</v>
      </c>
      <c r="R212" s="305">
        <v>1.9</v>
      </c>
      <c r="S212" s="171">
        <v>26</v>
      </c>
      <c r="T212" s="171">
        <v>13</v>
      </c>
      <c r="U212" s="171">
        <v>13</v>
      </c>
      <c r="V212" s="171">
        <v>6</v>
      </c>
      <c r="W212" s="171">
        <v>12</v>
      </c>
      <c r="X212" s="171">
        <v>2</v>
      </c>
      <c r="Y212" s="171">
        <v>29</v>
      </c>
      <c r="Z212" s="171">
        <v>0</v>
      </c>
      <c r="AA212" s="171">
        <v>0</v>
      </c>
      <c r="AB212" s="171">
        <v>4</v>
      </c>
      <c r="AC212" s="171">
        <v>95</v>
      </c>
      <c r="AD212" s="171">
        <v>72</v>
      </c>
      <c r="AE212" s="171">
        <v>5.96</v>
      </c>
      <c r="AF212" s="304">
        <v>11.7</v>
      </c>
      <c r="AG212" s="304">
        <v>2.7</v>
      </c>
      <c r="AH212" s="304">
        <v>5.4</v>
      </c>
      <c r="AI212" s="304">
        <v>13.1</v>
      </c>
      <c r="AJ212" s="303">
        <v>2.42</v>
      </c>
      <c r="AK212" s="302"/>
      <c r="AL212" s="331">
        <v>0.308</v>
      </c>
      <c r="AM212" s="331">
        <v>0.30599999999999999</v>
      </c>
      <c r="AN212" s="331">
        <v>0.61299999999999999</v>
      </c>
      <c r="AO212" s="290"/>
      <c r="AP212" s="331">
        <v>0.46400000000000002</v>
      </c>
      <c r="AQ212" s="331">
        <v>0.80400000000000005</v>
      </c>
      <c r="AR212" s="331">
        <v>1.2689999999999999</v>
      </c>
    </row>
    <row r="213" spans="1:44" ht="15.75" thickBot="1">
      <c r="A213" s="169" t="s">
        <v>2803</v>
      </c>
      <c r="B213" s="171" t="s">
        <v>10</v>
      </c>
      <c r="C213" s="171" t="s">
        <v>2804</v>
      </c>
      <c r="D213" s="171">
        <v>26</v>
      </c>
      <c r="E213" s="171" t="s">
        <v>38</v>
      </c>
      <c r="F213" s="171" t="s">
        <v>34</v>
      </c>
      <c r="G213" s="171">
        <v>0</v>
      </c>
      <c r="H213" s="171">
        <v>1</v>
      </c>
      <c r="I213" s="171">
        <v>0</v>
      </c>
      <c r="J213" s="303">
        <v>4.58</v>
      </c>
      <c r="K213" s="171">
        <v>5</v>
      </c>
      <c r="L213" s="171">
        <v>2</v>
      </c>
      <c r="M213" s="171">
        <v>3</v>
      </c>
      <c r="N213" s="171">
        <v>0</v>
      </c>
      <c r="O213" s="171">
        <v>0</v>
      </c>
      <c r="P213" s="171">
        <v>0</v>
      </c>
      <c r="Q213" s="319">
        <v>19.2</v>
      </c>
      <c r="R213" s="305">
        <v>1.4750000000000001</v>
      </c>
      <c r="S213" s="171">
        <v>21</v>
      </c>
      <c r="T213" s="171">
        <v>12</v>
      </c>
      <c r="U213" s="171">
        <v>10</v>
      </c>
      <c r="V213" s="171">
        <v>1</v>
      </c>
      <c r="W213" s="171">
        <v>8</v>
      </c>
      <c r="X213" s="171">
        <v>0</v>
      </c>
      <c r="Y213" s="171">
        <v>11</v>
      </c>
      <c r="Z213" s="171">
        <v>2</v>
      </c>
      <c r="AA213" s="171">
        <v>0</v>
      </c>
      <c r="AB213" s="171">
        <v>1</v>
      </c>
      <c r="AC213" s="171">
        <v>85</v>
      </c>
      <c r="AD213" s="171">
        <v>94</v>
      </c>
      <c r="AE213" s="171">
        <v>4.2300000000000004</v>
      </c>
      <c r="AF213" s="304">
        <v>9.6</v>
      </c>
      <c r="AG213" s="304">
        <v>0.5</v>
      </c>
      <c r="AH213" s="304">
        <v>3.7</v>
      </c>
      <c r="AI213" s="304">
        <v>5</v>
      </c>
      <c r="AJ213" s="303">
        <v>1.38</v>
      </c>
      <c r="AK213" s="302"/>
      <c r="AL213" s="331">
        <v>0.38100000000000001</v>
      </c>
      <c r="AM213" s="331">
        <v>0.30599999999999999</v>
      </c>
      <c r="AN213" s="331">
        <v>0.68700000000000006</v>
      </c>
      <c r="AO213" s="290"/>
      <c r="AP213" s="331">
        <v>0.35699999999999998</v>
      </c>
      <c r="AQ213" s="331">
        <v>0.39500000000000002</v>
      </c>
      <c r="AR213" s="331">
        <v>0.752</v>
      </c>
    </row>
    <row r="214" spans="1:44" ht="15.75" thickBot="1">
      <c r="A214" s="169" t="s">
        <v>2805</v>
      </c>
      <c r="B214" s="171" t="s">
        <v>10</v>
      </c>
      <c r="C214" s="171" t="s">
        <v>2806</v>
      </c>
      <c r="D214" s="171">
        <v>24</v>
      </c>
      <c r="E214" s="171" t="s">
        <v>69</v>
      </c>
      <c r="F214" s="171" t="s">
        <v>43</v>
      </c>
      <c r="G214" s="171">
        <v>0</v>
      </c>
      <c r="H214" s="171">
        <v>1</v>
      </c>
      <c r="I214" s="171">
        <v>0</v>
      </c>
      <c r="J214" s="303">
        <v>5.12</v>
      </c>
      <c r="K214" s="171">
        <v>23</v>
      </c>
      <c r="L214" s="171">
        <v>0</v>
      </c>
      <c r="M214" s="171">
        <v>12</v>
      </c>
      <c r="N214" s="171">
        <v>0</v>
      </c>
      <c r="O214" s="171">
        <v>0</v>
      </c>
      <c r="P214" s="171">
        <v>8</v>
      </c>
      <c r="Q214" s="319">
        <v>19.100000000000001</v>
      </c>
      <c r="R214" s="305">
        <v>1.2410000000000001</v>
      </c>
      <c r="S214" s="171">
        <v>20</v>
      </c>
      <c r="T214" s="171">
        <v>11</v>
      </c>
      <c r="U214" s="171">
        <v>11</v>
      </c>
      <c r="V214" s="171">
        <v>1</v>
      </c>
      <c r="W214" s="171">
        <v>4</v>
      </c>
      <c r="X214" s="171">
        <v>0</v>
      </c>
      <c r="Y214" s="171">
        <v>17</v>
      </c>
      <c r="Z214" s="171">
        <v>0</v>
      </c>
      <c r="AA214" s="171">
        <v>0</v>
      </c>
      <c r="AB214" s="171">
        <v>1</v>
      </c>
      <c r="AC214" s="171">
        <v>80</v>
      </c>
      <c r="AD214" s="171">
        <v>88</v>
      </c>
      <c r="AE214" s="171">
        <v>2.69</v>
      </c>
      <c r="AF214" s="304">
        <v>9.3000000000000007</v>
      </c>
      <c r="AG214" s="304">
        <v>0.5</v>
      </c>
      <c r="AH214" s="304">
        <v>1.9</v>
      </c>
      <c r="AI214" s="304">
        <v>7.9</v>
      </c>
      <c r="AJ214" s="303">
        <v>4.25</v>
      </c>
      <c r="AK214" s="302"/>
      <c r="AL214" s="331">
        <v>0.29699999999999999</v>
      </c>
      <c r="AM214" s="331">
        <v>0.41199999999999998</v>
      </c>
      <c r="AN214" s="331">
        <v>0.70899999999999996</v>
      </c>
      <c r="AO214" s="290"/>
      <c r="AP214" s="331">
        <v>0.30199999999999999</v>
      </c>
      <c r="AQ214" s="331">
        <v>0.29299999999999998</v>
      </c>
      <c r="AR214" s="331">
        <v>0.59499999999999997</v>
      </c>
    </row>
    <row r="215" spans="1:44" ht="15.75" thickBot="1">
      <c r="A215" s="169" t="s">
        <v>2807</v>
      </c>
      <c r="B215" s="171" t="s">
        <v>10</v>
      </c>
      <c r="C215" s="171" t="s">
        <v>2808</v>
      </c>
      <c r="D215" s="171">
        <v>30</v>
      </c>
      <c r="E215" s="171" t="s">
        <v>59</v>
      </c>
      <c r="F215" s="171" t="s">
        <v>34</v>
      </c>
      <c r="G215" s="171">
        <v>1</v>
      </c>
      <c r="H215" s="171">
        <v>2</v>
      </c>
      <c r="I215" s="171">
        <v>0.33300000000000002</v>
      </c>
      <c r="J215" s="303">
        <v>4.66</v>
      </c>
      <c r="K215" s="171">
        <v>6</v>
      </c>
      <c r="L215" s="171">
        <v>2</v>
      </c>
      <c r="M215" s="171">
        <v>2</v>
      </c>
      <c r="N215" s="171">
        <v>0</v>
      </c>
      <c r="O215" s="171">
        <v>0</v>
      </c>
      <c r="P215" s="171">
        <v>0</v>
      </c>
      <c r="Q215" s="319">
        <v>19.100000000000001</v>
      </c>
      <c r="R215" s="305">
        <v>1.0860000000000001</v>
      </c>
      <c r="S215" s="171">
        <v>16</v>
      </c>
      <c r="T215" s="171">
        <v>11</v>
      </c>
      <c r="U215" s="171">
        <v>10</v>
      </c>
      <c r="V215" s="171">
        <v>4</v>
      </c>
      <c r="W215" s="171">
        <v>5</v>
      </c>
      <c r="X215" s="171">
        <v>0</v>
      </c>
      <c r="Y215" s="171">
        <v>10</v>
      </c>
      <c r="Z215" s="171">
        <v>1</v>
      </c>
      <c r="AA215" s="171">
        <v>0</v>
      </c>
      <c r="AB215" s="171">
        <v>0</v>
      </c>
      <c r="AC215" s="171">
        <v>76</v>
      </c>
      <c r="AD215" s="171">
        <v>94</v>
      </c>
      <c r="AE215" s="171">
        <v>5.74</v>
      </c>
      <c r="AF215" s="304">
        <v>7.4</v>
      </c>
      <c r="AG215" s="304">
        <v>1.9</v>
      </c>
      <c r="AH215" s="304">
        <v>2.2999999999999998</v>
      </c>
      <c r="AI215" s="304">
        <v>4.7</v>
      </c>
      <c r="AJ215" s="303">
        <v>2</v>
      </c>
      <c r="AK215" s="302"/>
      <c r="AL215" s="331">
        <v>0.36399999999999999</v>
      </c>
      <c r="AM215" s="331">
        <v>0.51900000000000002</v>
      </c>
      <c r="AN215" s="331">
        <v>0.88200000000000001</v>
      </c>
      <c r="AO215" s="290"/>
      <c r="AP215" s="331">
        <v>0.23300000000000001</v>
      </c>
      <c r="AQ215" s="331">
        <v>0.38100000000000001</v>
      </c>
      <c r="AR215" s="331">
        <v>0.61399999999999999</v>
      </c>
    </row>
    <row r="216" spans="1:44" ht="15.75" thickBot="1">
      <c r="A216" s="169" t="s">
        <v>2809</v>
      </c>
      <c r="B216" s="171" t="s">
        <v>10</v>
      </c>
      <c r="C216" s="171" t="s">
        <v>2810</v>
      </c>
      <c r="D216" s="171">
        <v>22</v>
      </c>
      <c r="E216" s="171" t="s">
        <v>89</v>
      </c>
      <c r="F216" s="171" t="s">
        <v>34</v>
      </c>
      <c r="G216" s="171">
        <v>0</v>
      </c>
      <c r="H216" s="171">
        <v>2</v>
      </c>
      <c r="I216" s="171">
        <v>0</v>
      </c>
      <c r="J216" s="303">
        <v>12.32</v>
      </c>
      <c r="K216" s="171">
        <v>24</v>
      </c>
      <c r="L216" s="171">
        <v>0</v>
      </c>
      <c r="M216" s="171">
        <v>6</v>
      </c>
      <c r="N216" s="171">
        <v>0</v>
      </c>
      <c r="O216" s="171">
        <v>0</v>
      </c>
      <c r="P216" s="171">
        <v>0</v>
      </c>
      <c r="Q216" s="319">
        <v>19</v>
      </c>
      <c r="R216" s="305">
        <v>2.105</v>
      </c>
      <c r="S216" s="171">
        <v>31</v>
      </c>
      <c r="T216" s="171">
        <v>28</v>
      </c>
      <c r="U216" s="171">
        <v>26</v>
      </c>
      <c r="V216" s="171">
        <v>4</v>
      </c>
      <c r="W216" s="171">
        <v>9</v>
      </c>
      <c r="X216" s="171">
        <v>0</v>
      </c>
      <c r="Y216" s="171">
        <v>17</v>
      </c>
      <c r="Z216" s="171">
        <v>2</v>
      </c>
      <c r="AA216" s="171">
        <v>0</v>
      </c>
      <c r="AB216" s="171">
        <v>0</v>
      </c>
      <c r="AC216" s="171">
        <v>99</v>
      </c>
      <c r="AD216" s="171">
        <v>38</v>
      </c>
      <c r="AE216" s="171">
        <v>5.84</v>
      </c>
      <c r="AF216" s="304">
        <v>14.7</v>
      </c>
      <c r="AG216" s="304">
        <v>1.9</v>
      </c>
      <c r="AH216" s="304">
        <v>4.3</v>
      </c>
      <c r="AI216" s="304">
        <v>8.1</v>
      </c>
      <c r="AJ216" s="303">
        <v>1.89</v>
      </c>
      <c r="AK216" s="302"/>
      <c r="AL216" s="331">
        <v>0.28199999999999997</v>
      </c>
      <c r="AM216" s="331">
        <v>0.35299999999999998</v>
      </c>
      <c r="AN216" s="331">
        <v>0.63500000000000001</v>
      </c>
      <c r="AO216" s="290"/>
      <c r="AP216" s="331">
        <v>0.51700000000000002</v>
      </c>
      <c r="AQ216" s="331">
        <v>0.71699999999999997</v>
      </c>
      <c r="AR216" s="331">
        <v>1.234</v>
      </c>
    </row>
    <row r="217" spans="1:44" ht="15.75" thickBot="1">
      <c r="A217" s="169" t="s">
        <v>2811</v>
      </c>
      <c r="B217" s="171" t="s">
        <v>35</v>
      </c>
      <c r="C217" s="171" t="s">
        <v>2812</v>
      </c>
      <c r="D217" s="171">
        <v>24</v>
      </c>
      <c r="E217" s="171" t="s">
        <v>132</v>
      </c>
      <c r="F217" s="171" t="s">
        <v>43</v>
      </c>
      <c r="G217" s="171">
        <v>0</v>
      </c>
      <c r="H217" s="171">
        <v>0</v>
      </c>
      <c r="I217" s="171"/>
      <c r="J217" s="303">
        <v>2.84</v>
      </c>
      <c r="K217" s="171">
        <v>17</v>
      </c>
      <c r="L217" s="171">
        <v>0</v>
      </c>
      <c r="M217" s="171">
        <v>8</v>
      </c>
      <c r="N217" s="171">
        <v>0</v>
      </c>
      <c r="O217" s="171">
        <v>0</v>
      </c>
      <c r="P217" s="171">
        <v>0</v>
      </c>
      <c r="Q217" s="319">
        <v>19</v>
      </c>
      <c r="R217" s="305">
        <v>1.0529999999999999</v>
      </c>
      <c r="S217" s="171">
        <v>14</v>
      </c>
      <c r="T217" s="171">
        <v>6</v>
      </c>
      <c r="U217" s="171">
        <v>6</v>
      </c>
      <c r="V217" s="171">
        <v>2</v>
      </c>
      <c r="W217" s="171">
        <v>6</v>
      </c>
      <c r="X217" s="171">
        <v>1</v>
      </c>
      <c r="Y217" s="171">
        <v>16</v>
      </c>
      <c r="Z217" s="171">
        <v>0</v>
      </c>
      <c r="AA217" s="171">
        <v>0</v>
      </c>
      <c r="AB217" s="171">
        <v>1</v>
      </c>
      <c r="AC217" s="171">
        <v>75</v>
      </c>
      <c r="AD217" s="171">
        <v>148</v>
      </c>
      <c r="AE217" s="171">
        <v>3.79</v>
      </c>
      <c r="AF217" s="304">
        <v>6.6</v>
      </c>
      <c r="AG217" s="304">
        <v>0.9</v>
      </c>
      <c r="AH217" s="304">
        <v>2.8</v>
      </c>
      <c r="AI217" s="304">
        <v>7.6</v>
      </c>
      <c r="AJ217" s="303">
        <v>2.67</v>
      </c>
      <c r="AK217" s="302"/>
      <c r="AL217" s="331">
        <v>0.25</v>
      </c>
      <c r="AM217" s="331">
        <v>0.16700000000000001</v>
      </c>
      <c r="AN217" s="331">
        <v>0.41699999999999998</v>
      </c>
      <c r="AO217" s="290"/>
      <c r="AP217" s="331">
        <v>0.27700000000000002</v>
      </c>
      <c r="AQ217" s="331">
        <v>0.41899999999999998</v>
      </c>
      <c r="AR217" s="331">
        <v>0.69499999999999995</v>
      </c>
    </row>
    <row r="218" spans="1:44" ht="15.75" thickBot="1">
      <c r="A218" s="169" t="s">
        <v>2813</v>
      </c>
      <c r="B218" s="171" t="s">
        <v>10</v>
      </c>
      <c r="C218" s="171" t="s">
        <v>2814</v>
      </c>
      <c r="D218" s="171">
        <v>26</v>
      </c>
      <c r="E218" s="171" t="s">
        <v>44</v>
      </c>
      <c r="F218" s="171" t="s">
        <v>34</v>
      </c>
      <c r="G218" s="171">
        <v>1</v>
      </c>
      <c r="H218" s="171">
        <v>2</v>
      </c>
      <c r="I218" s="171">
        <v>0.33300000000000002</v>
      </c>
      <c r="J218" s="303">
        <v>6.75</v>
      </c>
      <c r="K218" s="171">
        <v>6</v>
      </c>
      <c r="L218" s="171">
        <v>3</v>
      </c>
      <c r="M218" s="171">
        <v>2</v>
      </c>
      <c r="N218" s="171">
        <v>0</v>
      </c>
      <c r="O218" s="171">
        <v>0</v>
      </c>
      <c r="P218" s="171">
        <v>0</v>
      </c>
      <c r="Q218" s="319">
        <v>18.2</v>
      </c>
      <c r="R218" s="305">
        <v>1.821</v>
      </c>
      <c r="S218" s="171">
        <v>24</v>
      </c>
      <c r="T218" s="171">
        <v>14</v>
      </c>
      <c r="U218" s="171">
        <v>14</v>
      </c>
      <c r="V218" s="171">
        <v>4</v>
      </c>
      <c r="W218" s="171">
        <v>10</v>
      </c>
      <c r="X218" s="171">
        <v>0</v>
      </c>
      <c r="Y218" s="171">
        <v>11</v>
      </c>
      <c r="Z218" s="171">
        <v>0</v>
      </c>
      <c r="AA218" s="171">
        <v>1</v>
      </c>
      <c r="AB218" s="171">
        <v>1</v>
      </c>
      <c r="AC218" s="171">
        <v>89</v>
      </c>
      <c r="AD218" s="171">
        <v>69</v>
      </c>
      <c r="AE218" s="171">
        <v>6.37</v>
      </c>
      <c r="AF218" s="304">
        <v>11.6</v>
      </c>
      <c r="AG218" s="304">
        <v>1.9</v>
      </c>
      <c r="AH218" s="304">
        <v>4.8</v>
      </c>
      <c r="AI218" s="304">
        <v>5.3</v>
      </c>
      <c r="AJ218" s="303">
        <v>1.1000000000000001</v>
      </c>
      <c r="AK218" s="302"/>
      <c r="AL218" s="331">
        <v>0.36199999999999999</v>
      </c>
      <c r="AM218" s="331">
        <v>0.7</v>
      </c>
      <c r="AN218" s="331">
        <v>1.0620000000000001</v>
      </c>
      <c r="AO218" s="290"/>
      <c r="AP218" s="331">
        <v>0.40500000000000003</v>
      </c>
      <c r="AQ218" s="331">
        <v>0.41</v>
      </c>
      <c r="AR218" s="331">
        <v>0.81499999999999995</v>
      </c>
    </row>
    <row r="219" spans="1:44" ht="15.75" thickBot="1">
      <c r="A219" s="169" t="s">
        <v>2815</v>
      </c>
      <c r="B219" s="171" t="s">
        <v>35</v>
      </c>
      <c r="C219" s="171" t="s">
        <v>2816</v>
      </c>
      <c r="D219" s="171">
        <v>25</v>
      </c>
      <c r="E219" s="171" t="s">
        <v>137</v>
      </c>
      <c r="F219" s="171" t="s">
        <v>34</v>
      </c>
      <c r="G219" s="171">
        <v>0</v>
      </c>
      <c r="H219" s="171">
        <v>1</v>
      </c>
      <c r="I219" s="171">
        <v>0</v>
      </c>
      <c r="J219" s="303">
        <v>7.71</v>
      </c>
      <c r="K219" s="171">
        <v>9</v>
      </c>
      <c r="L219" s="171">
        <v>2</v>
      </c>
      <c r="M219" s="171">
        <v>6</v>
      </c>
      <c r="N219" s="171">
        <v>0</v>
      </c>
      <c r="O219" s="171">
        <v>0</v>
      </c>
      <c r="P219" s="171">
        <v>0</v>
      </c>
      <c r="Q219" s="319">
        <v>18.2</v>
      </c>
      <c r="R219" s="305">
        <v>1.661</v>
      </c>
      <c r="S219" s="171">
        <v>21</v>
      </c>
      <c r="T219" s="171">
        <v>16</v>
      </c>
      <c r="U219" s="171">
        <v>16</v>
      </c>
      <c r="V219" s="171">
        <v>4</v>
      </c>
      <c r="W219" s="171">
        <v>10</v>
      </c>
      <c r="X219" s="171">
        <v>1</v>
      </c>
      <c r="Y219" s="171">
        <v>18</v>
      </c>
      <c r="Z219" s="171">
        <v>0</v>
      </c>
      <c r="AA219" s="171">
        <v>0</v>
      </c>
      <c r="AB219" s="171">
        <v>1</v>
      </c>
      <c r="AC219" s="171">
        <v>86</v>
      </c>
      <c r="AD219" s="171">
        <v>59</v>
      </c>
      <c r="AE219" s="171">
        <v>5.62</v>
      </c>
      <c r="AF219" s="304">
        <v>10.1</v>
      </c>
      <c r="AG219" s="304">
        <v>1.9</v>
      </c>
      <c r="AH219" s="304">
        <v>4.8</v>
      </c>
      <c r="AI219" s="304">
        <v>8.6999999999999993</v>
      </c>
      <c r="AJ219" s="303">
        <v>1.8</v>
      </c>
      <c r="AK219" s="302"/>
      <c r="AL219" s="331">
        <v>0.41399999999999998</v>
      </c>
      <c r="AM219" s="331">
        <v>0.48</v>
      </c>
      <c r="AN219" s="331">
        <v>0.89400000000000002</v>
      </c>
      <c r="AO219" s="290"/>
      <c r="AP219" s="331">
        <v>0.375</v>
      </c>
      <c r="AQ219" s="331">
        <v>0.73299999999999998</v>
      </c>
      <c r="AR219" s="331">
        <v>1.1080000000000001</v>
      </c>
    </row>
    <row r="220" spans="1:44" ht="15.75" thickBot="1">
      <c r="A220" s="169" t="s">
        <v>2817</v>
      </c>
      <c r="B220" s="171" t="s">
        <v>35</v>
      </c>
      <c r="C220" s="171" t="s">
        <v>2818</v>
      </c>
      <c r="D220" s="171">
        <v>32</v>
      </c>
      <c r="E220" s="171" t="s">
        <v>58</v>
      </c>
      <c r="F220" s="171" t="s">
        <v>43</v>
      </c>
      <c r="G220" s="171">
        <v>0</v>
      </c>
      <c r="H220" s="171">
        <v>0</v>
      </c>
      <c r="I220" s="171"/>
      <c r="J220" s="303">
        <v>7.85</v>
      </c>
      <c r="K220" s="171">
        <v>22</v>
      </c>
      <c r="L220" s="171">
        <v>0</v>
      </c>
      <c r="M220" s="171">
        <v>2</v>
      </c>
      <c r="N220" s="171">
        <v>0</v>
      </c>
      <c r="O220" s="171">
        <v>0</v>
      </c>
      <c r="P220" s="171">
        <v>0</v>
      </c>
      <c r="Q220" s="319">
        <v>18.100000000000001</v>
      </c>
      <c r="R220" s="305">
        <v>1.5820000000000001</v>
      </c>
      <c r="S220" s="171">
        <v>20</v>
      </c>
      <c r="T220" s="171">
        <v>16</v>
      </c>
      <c r="U220" s="171">
        <v>16</v>
      </c>
      <c r="V220" s="171">
        <v>4</v>
      </c>
      <c r="W220" s="171">
        <v>9</v>
      </c>
      <c r="X220" s="171">
        <v>0</v>
      </c>
      <c r="Y220" s="171">
        <v>15</v>
      </c>
      <c r="Z220" s="171">
        <v>0</v>
      </c>
      <c r="AA220" s="171">
        <v>0</v>
      </c>
      <c r="AB220" s="171">
        <v>1</v>
      </c>
      <c r="AC220" s="171">
        <v>83</v>
      </c>
      <c r="AD220" s="171">
        <v>55</v>
      </c>
      <c r="AE220" s="171">
        <v>5.83</v>
      </c>
      <c r="AF220" s="304">
        <v>9.8000000000000007</v>
      </c>
      <c r="AG220" s="304">
        <v>2</v>
      </c>
      <c r="AH220" s="304">
        <v>4.4000000000000004</v>
      </c>
      <c r="AI220" s="304">
        <v>7.4</v>
      </c>
      <c r="AJ220" s="303">
        <v>1.67</v>
      </c>
      <c r="AK220" s="302"/>
      <c r="AL220" s="331">
        <v>0.20499999999999999</v>
      </c>
      <c r="AM220" s="331">
        <v>0.32400000000000001</v>
      </c>
      <c r="AN220" s="331">
        <v>0.52900000000000003</v>
      </c>
      <c r="AO220" s="290"/>
      <c r="AP220" s="331">
        <v>0.48799999999999999</v>
      </c>
      <c r="AQ220" s="331">
        <v>0.8</v>
      </c>
      <c r="AR220" s="331">
        <v>1.288</v>
      </c>
    </row>
    <row r="221" spans="1:44" ht="15.75" thickBot="1">
      <c r="A221" s="169" t="s">
        <v>2819</v>
      </c>
      <c r="B221" s="171" t="s">
        <v>10</v>
      </c>
      <c r="C221" s="171" t="s">
        <v>2820</v>
      </c>
      <c r="D221" s="171">
        <v>24</v>
      </c>
      <c r="E221" s="171" t="s">
        <v>47</v>
      </c>
      <c r="F221" s="171" t="s">
        <v>43</v>
      </c>
      <c r="G221" s="171">
        <v>0</v>
      </c>
      <c r="H221" s="171">
        <v>0</v>
      </c>
      <c r="I221" s="171"/>
      <c r="J221" s="303">
        <v>8.35</v>
      </c>
      <c r="K221" s="171">
        <v>15</v>
      </c>
      <c r="L221" s="171">
        <v>0</v>
      </c>
      <c r="M221" s="171">
        <v>1</v>
      </c>
      <c r="N221" s="171">
        <v>0</v>
      </c>
      <c r="O221" s="171">
        <v>0</v>
      </c>
      <c r="P221" s="171">
        <v>0</v>
      </c>
      <c r="Q221" s="319">
        <v>18.100000000000001</v>
      </c>
      <c r="R221" s="305">
        <v>1.6910000000000001</v>
      </c>
      <c r="S221" s="171">
        <v>24</v>
      </c>
      <c r="T221" s="171">
        <v>17</v>
      </c>
      <c r="U221" s="171">
        <v>17</v>
      </c>
      <c r="V221" s="171">
        <v>5</v>
      </c>
      <c r="W221" s="171">
        <v>7</v>
      </c>
      <c r="X221" s="171">
        <v>0</v>
      </c>
      <c r="Y221" s="171">
        <v>10</v>
      </c>
      <c r="Z221" s="171">
        <v>1</v>
      </c>
      <c r="AA221" s="171">
        <v>0</v>
      </c>
      <c r="AB221" s="171">
        <v>0</v>
      </c>
      <c r="AC221" s="171">
        <v>86</v>
      </c>
      <c r="AD221" s="171">
        <v>51</v>
      </c>
      <c r="AE221" s="171">
        <v>6.92</v>
      </c>
      <c r="AF221" s="304">
        <v>11.8</v>
      </c>
      <c r="AG221" s="304">
        <v>2.5</v>
      </c>
      <c r="AH221" s="304">
        <v>3.4</v>
      </c>
      <c r="AI221" s="304">
        <v>4.9000000000000004</v>
      </c>
      <c r="AJ221" s="303">
        <v>1.43</v>
      </c>
      <c r="AK221" s="302"/>
      <c r="AL221" s="331">
        <v>0.439</v>
      </c>
      <c r="AM221" s="331">
        <v>0.59499999999999997</v>
      </c>
      <c r="AN221" s="331">
        <v>1.034</v>
      </c>
      <c r="AO221" s="290"/>
      <c r="AP221" s="331">
        <v>0.311</v>
      </c>
      <c r="AQ221" s="331">
        <v>0.51200000000000001</v>
      </c>
      <c r="AR221" s="331">
        <v>0.82299999999999995</v>
      </c>
    </row>
    <row r="222" spans="1:44" ht="15.75" thickBot="1">
      <c r="A222" s="169" t="s">
        <v>2821</v>
      </c>
      <c r="B222" s="171" t="s">
        <v>10</v>
      </c>
      <c r="C222" s="171" t="s">
        <v>2822</v>
      </c>
      <c r="D222" s="171">
        <v>31</v>
      </c>
      <c r="E222" s="171" t="s">
        <v>53</v>
      </c>
      <c r="F222" s="171" t="s">
        <v>34</v>
      </c>
      <c r="G222" s="171">
        <v>0</v>
      </c>
      <c r="H222" s="171">
        <v>2</v>
      </c>
      <c r="I222" s="171">
        <v>0</v>
      </c>
      <c r="J222" s="303">
        <v>2.5</v>
      </c>
      <c r="K222" s="171">
        <v>21</v>
      </c>
      <c r="L222" s="171">
        <v>0</v>
      </c>
      <c r="M222" s="171">
        <v>7</v>
      </c>
      <c r="N222" s="171">
        <v>0</v>
      </c>
      <c r="O222" s="171">
        <v>0</v>
      </c>
      <c r="P222" s="171">
        <v>0</v>
      </c>
      <c r="Q222" s="319">
        <v>18</v>
      </c>
      <c r="R222" s="305">
        <v>1</v>
      </c>
      <c r="S222" s="171">
        <v>10</v>
      </c>
      <c r="T222" s="171">
        <v>5</v>
      </c>
      <c r="U222" s="171">
        <v>5</v>
      </c>
      <c r="V222" s="171">
        <v>0</v>
      </c>
      <c r="W222" s="171">
        <v>8</v>
      </c>
      <c r="X222" s="171">
        <v>0</v>
      </c>
      <c r="Y222" s="171">
        <v>14</v>
      </c>
      <c r="Z222" s="171">
        <v>0</v>
      </c>
      <c r="AA222" s="171">
        <v>0</v>
      </c>
      <c r="AB222" s="171">
        <v>0</v>
      </c>
      <c r="AC222" s="171">
        <v>71</v>
      </c>
      <c r="AD222" s="171">
        <v>182</v>
      </c>
      <c r="AE222" s="171">
        <v>2.94</v>
      </c>
      <c r="AF222" s="304">
        <v>5</v>
      </c>
      <c r="AG222" s="304">
        <v>0</v>
      </c>
      <c r="AH222" s="304">
        <v>4</v>
      </c>
      <c r="AI222" s="304">
        <v>7</v>
      </c>
      <c r="AJ222" s="303">
        <v>1.75</v>
      </c>
      <c r="AK222" s="302"/>
      <c r="AL222" s="331">
        <v>0.29599999999999999</v>
      </c>
      <c r="AM222" s="331">
        <v>9.5000000000000001E-2</v>
      </c>
      <c r="AN222" s="331">
        <v>0.39200000000000002</v>
      </c>
      <c r="AO222" s="290"/>
      <c r="AP222" s="331">
        <v>0.22700000000000001</v>
      </c>
      <c r="AQ222" s="331">
        <v>0.23799999999999999</v>
      </c>
      <c r="AR222" s="331">
        <v>0.46500000000000002</v>
      </c>
    </row>
    <row r="223" spans="1:44" ht="15.75" thickBot="1">
      <c r="A223" s="169" t="s">
        <v>2823</v>
      </c>
      <c r="B223" s="171" t="s">
        <v>10</v>
      </c>
      <c r="C223" s="171" t="s">
        <v>2824</v>
      </c>
      <c r="D223" s="171">
        <v>26</v>
      </c>
      <c r="E223" s="171" t="s">
        <v>33</v>
      </c>
      <c r="F223" s="171" t="s">
        <v>34</v>
      </c>
      <c r="G223" s="171">
        <v>0</v>
      </c>
      <c r="H223" s="171">
        <v>0</v>
      </c>
      <c r="I223" s="171"/>
      <c r="J223" s="303">
        <v>6</v>
      </c>
      <c r="K223" s="171">
        <v>10</v>
      </c>
      <c r="L223" s="171">
        <v>0</v>
      </c>
      <c r="M223" s="171">
        <v>5</v>
      </c>
      <c r="N223" s="171">
        <v>0</v>
      </c>
      <c r="O223" s="171">
        <v>0</v>
      </c>
      <c r="P223" s="171">
        <v>1</v>
      </c>
      <c r="Q223" s="319">
        <v>18</v>
      </c>
      <c r="R223" s="305">
        <v>1.556</v>
      </c>
      <c r="S223" s="171">
        <v>22</v>
      </c>
      <c r="T223" s="171">
        <v>12</v>
      </c>
      <c r="U223" s="171">
        <v>12</v>
      </c>
      <c r="V223" s="171">
        <v>3</v>
      </c>
      <c r="W223" s="171">
        <v>6</v>
      </c>
      <c r="X223" s="171">
        <v>0</v>
      </c>
      <c r="Y223" s="171">
        <v>14</v>
      </c>
      <c r="Z223" s="171">
        <v>1</v>
      </c>
      <c r="AA223" s="171">
        <v>0</v>
      </c>
      <c r="AB223" s="171">
        <v>0</v>
      </c>
      <c r="AC223" s="171">
        <v>81</v>
      </c>
      <c r="AD223" s="171">
        <v>74</v>
      </c>
      <c r="AE223" s="171">
        <v>4.9400000000000004</v>
      </c>
      <c r="AF223" s="304">
        <v>11</v>
      </c>
      <c r="AG223" s="304">
        <v>1.5</v>
      </c>
      <c r="AH223" s="304">
        <v>3</v>
      </c>
      <c r="AI223" s="304">
        <v>7</v>
      </c>
      <c r="AJ223" s="303">
        <v>2.33</v>
      </c>
      <c r="AK223" s="302"/>
      <c r="AL223" s="331">
        <v>0.42899999999999999</v>
      </c>
      <c r="AM223" s="331">
        <v>0.56000000000000005</v>
      </c>
      <c r="AN223" s="331">
        <v>0.98899999999999999</v>
      </c>
      <c r="AO223" s="290"/>
      <c r="AP223" s="331">
        <v>0.32100000000000001</v>
      </c>
      <c r="AQ223" s="331">
        <v>0.5</v>
      </c>
      <c r="AR223" s="331">
        <v>0.82099999999999995</v>
      </c>
    </row>
    <row r="224" spans="1:44" ht="15.75" thickBot="1">
      <c r="A224" s="169" t="s">
        <v>2825</v>
      </c>
      <c r="B224" s="171" t="s">
        <v>10</v>
      </c>
      <c r="C224" s="171" t="s">
        <v>2826</v>
      </c>
      <c r="D224" s="171">
        <v>25</v>
      </c>
      <c r="E224" s="171" t="s">
        <v>78</v>
      </c>
      <c r="F224" s="171" t="s">
        <v>43</v>
      </c>
      <c r="G224" s="171">
        <v>0</v>
      </c>
      <c r="H224" s="171">
        <v>0</v>
      </c>
      <c r="I224" s="171"/>
      <c r="J224" s="303">
        <v>3.5</v>
      </c>
      <c r="K224" s="171">
        <v>19</v>
      </c>
      <c r="L224" s="171">
        <v>0</v>
      </c>
      <c r="M224" s="171">
        <v>2</v>
      </c>
      <c r="N224" s="171">
        <v>0</v>
      </c>
      <c r="O224" s="171">
        <v>0</v>
      </c>
      <c r="P224" s="171">
        <v>0</v>
      </c>
      <c r="Q224" s="319">
        <v>18</v>
      </c>
      <c r="R224" s="305">
        <v>1.556</v>
      </c>
      <c r="S224" s="171">
        <v>16</v>
      </c>
      <c r="T224" s="171">
        <v>8</v>
      </c>
      <c r="U224" s="171">
        <v>7</v>
      </c>
      <c r="V224" s="171">
        <v>2</v>
      </c>
      <c r="W224" s="171">
        <v>12</v>
      </c>
      <c r="X224" s="171">
        <v>1</v>
      </c>
      <c r="Y224" s="171">
        <v>20</v>
      </c>
      <c r="Z224" s="171">
        <v>1</v>
      </c>
      <c r="AA224" s="171">
        <v>0</v>
      </c>
      <c r="AB224" s="171">
        <v>0</v>
      </c>
      <c r="AC224" s="171">
        <v>81</v>
      </c>
      <c r="AD224" s="171">
        <v>125</v>
      </c>
      <c r="AE224" s="171">
        <v>4.55</v>
      </c>
      <c r="AF224" s="304">
        <v>8</v>
      </c>
      <c r="AG224" s="304">
        <v>1</v>
      </c>
      <c r="AH224" s="304">
        <v>6</v>
      </c>
      <c r="AI224" s="304">
        <v>10</v>
      </c>
      <c r="AJ224" s="303">
        <v>1.67</v>
      </c>
      <c r="AK224" s="302"/>
      <c r="AL224" s="331">
        <v>0.48599999999999999</v>
      </c>
      <c r="AM224" s="331">
        <v>0.67900000000000005</v>
      </c>
      <c r="AN224" s="331">
        <v>1.1639999999999999</v>
      </c>
      <c r="AO224" s="290"/>
      <c r="AP224" s="331">
        <v>0.308</v>
      </c>
      <c r="AQ224" s="331">
        <v>0.39700000000000002</v>
      </c>
      <c r="AR224" s="331">
        <v>0.70499999999999996</v>
      </c>
    </row>
    <row r="225" spans="1:44" ht="15.75" thickBot="1">
      <c r="A225" s="169" t="s">
        <v>2827</v>
      </c>
      <c r="B225" s="171" t="s">
        <v>35</v>
      </c>
      <c r="C225" s="171" t="s">
        <v>2828</v>
      </c>
      <c r="D225" s="171">
        <v>24</v>
      </c>
      <c r="E225" s="171" t="s">
        <v>40</v>
      </c>
      <c r="F225" s="171" t="s">
        <v>34</v>
      </c>
      <c r="G225" s="171">
        <v>1</v>
      </c>
      <c r="H225" s="171">
        <v>2</v>
      </c>
      <c r="I225" s="171">
        <v>0.33300000000000002</v>
      </c>
      <c r="J225" s="303">
        <v>9.5</v>
      </c>
      <c r="K225" s="171">
        <v>7</v>
      </c>
      <c r="L225" s="171">
        <v>5</v>
      </c>
      <c r="M225" s="171">
        <v>1</v>
      </c>
      <c r="N225" s="171">
        <v>0</v>
      </c>
      <c r="O225" s="171">
        <v>0</v>
      </c>
      <c r="P225" s="171">
        <v>0</v>
      </c>
      <c r="Q225" s="319">
        <v>18</v>
      </c>
      <c r="R225" s="305">
        <v>2.3330000000000002</v>
      </c>
      <c r="S225" s="171">
        <v>30</v>
      </c>
      <c r="T225" s="171">
        <v>20</v>
      </c>
      <c r="U225" s="171">
        <v>19</v>
      </c>
      <c r="V225" s="171">
        <v>2</v>
      </c>
      <c r="W225" s="171">
        <v>12</v>
      </c>
      <c r="X225" s="171">
        <v>0</v>
      </c>
      <c r="Y225" s="171">
        <v>14</v>
      </c>
      <c r="Z225" s="171">
        <v>0</v>
      </c>
      <c r="AA225" s="171">
        <v>0</v>
      </c>
      <c r="AB225" s="171">
        <v>0</v>
      </c>
      <c r="AC225" s="171">
        <v>93</v>
      </c>
      <c r="AD225" s="171">
        <v>48</v>
      </c>
      <c r="AE225" s="171">
        <v>5.05</v>
      </c>
      <c r="AF225" s="304">
        <v>15</v>
      </c>
      <c r="AG225" s="304">
        <v>1</v>
      </c>
      <c r="AH225" s="304">
        <v>6</v>
      </c>
      <c r="AI225" s="304">
        <v>7</v>
      </c>
      <c r="AJ225" s="303">
        <v>1.17</v>
      </c>
      <c r="AK225" s="302"/>
      <c r="AL225" s="331">
        <v>0.45500000000000002</v>
      </c>
      <c r="AM225" s="331">
        <v>0.44400000000000001</v>
      </c>
      <c r="AN225" s="331">
        <v>0.89900000000000002</v>
      </c>
      <c r="AO225" s="290"/>
      <c r="AP225" s="331">
        <v>0.45100000000000001</v>
      </c>
      <c r="AQ225" s="331">
        <v>0.59199999999999997</v>
      </c>
      <c r="AR225" s="331">
        <v>1.0429999999999999</v>
      </c>
    </row>
    <row r="226" spans="1:44" ht="15.75" thickBot="1">
      <c r="A226" s="169" t="s">
        <v>2829</v>
      </c>
      <c r="B226" s="171" t="s">
        <v>10</v>
      </c>
      <c r="C226" s="171" t="s">
        <v>2830</v>
      </c>
      <c r="D226" s="171">
        <v>27</v>
      </c>
      <c r="E226" s="171" t="s">
        <v>53</v>
      </c>
      <c r="F226" s="171" t="s">
        <v>54</v>
      </c>
      <c r="G226" s="171">
        <v>0</v>
      </c>
      <c r="H226" s="171">
        <v>0</v>
      </c>
      <c r="I226" s="171"/>
      <c r="J226" s="303">
        <v>8.5</v>
      </c>
      <c r="K226" s="171">
        <v>14</v>
      </c>
      <c r="L226" s="171">
        <v>0</v>
      </c>
      <c r="M226" s="171">
        <v>4</v>
      </c>
      <c r="N226" s="171">
        <v>0</v>
      </c>
      <c r="O226" s="171">
        <v>0</v>
      </c>
      <c r="P226" s="171">
        <v>0</v>
      </c>
      <c r="Q226" s="319">
        <v>18</v>
      </c>
      <c r="R226" s="305">
        <v>1.444</v>
      </c>
      <c r="S226" s="171">
        <v>21</v>
      </c>
      <c r="T226" s="171">
        <v>18</v>
      </c>
      <c r="U226" s="171">
        <v>17</v>
      </c>
      <c r="V226" s="171">
        <v>8</v>
      </c>
      <c r="W226" s="171">
        <v>5</v>
      </c>
      <c r="X226" s="171">
        <v>0</v>
      </c>
      <c r="Y226" s="171">
        <v>17</v>
      </c>
      <c r="Z226" s="171">
        <v>2</v>
      </c>
      <c r="AA226" s="171">
        <v>0</v>
      </c>
      <c r="AB226" s="171">
        <v>1</v>
      </c>
      <c r="AC226" s="171">
        <v>80</v>
      </c>
      <c r="AD226" s="171">
        <v>51</v>
      </c>
      <c r="AE226" s="171">
        <v>8.2100000000000009</v>
      </c>
      <c r="AF226" s="304">
        <v>10.5</v>
      </c>
      <c r="AG226" s="304">
        <v>4</v>
      </c>
      <c r="AH226" s="304">
        <v>2.5</v>
      </c>
      <c r="AI226" s="304">
        <v>8.5</v>
      </c>
      <c r="AJ226" s="303">
        <v>3.4</v>
      </c>
      <c r="AK226" s="302"/>
      <c r="AL226" s="331">
        <v>0.188</v>
      </c>
      <c r="AM226" s="331">
        <v>0.38700000000000001</v>
      </c>
      <c r="AN226" s="331">
        <v>0.57499999999999996</v>
      </c>
      <c r="AO226" s="290"/>
      <c r="AP226" s="331">
        <v>0.45800000000000002</v>
      </c>
      <c r="AQ226" s="331">
        <v>1</v>
      </c>
      <c r="AR226" s="331">
        <v>1.458</v>
      </c>
    </row>
    <row r="227" spans="1:44" ht="15.75" thickBot="1">
      <c r="A227" s="169" t="s">
        <v>2831</v>
      </c>
      <c r="B227" s="171" t="s">
        <v>35</v>
      </c>
      <c r="C227" s="171" t="s">
        <v>2832</v>
      </c>
      <c r="D227" s="171">
        <v>29</v>
      </c>
      <c r="E227" s="171" t="s">
        <v>132</v>
      </c>
      <c r="F227" s="171" t="s">
        <v>43</v>
      </c>
      <c r="G227" s="171">
        <v>2</v>
      </c>
      <c r="H227" s="171">
        <v>1</v>
      </c>
      <c r="I227" s="171">
        <v>0.66700000000000004</v>
      </c>
      <c r="J227" s="303">
        <v>2.5499999999999998</v>
      </c>
      <c r="K227" s="171">
        <v>23</v>
      </c>
      <c r="L227" s="171">
        <v>0</v>
      </c>
      <c r="M227" s="171">
        <v>2</v>
      </c>
      <c r="N227" s="171">
        <v>0</v>
      </c>
      <c r="O227" s="171">
        <v>0</v>
      </c>
      <c r="P227" s="171">
        <v>0</v>
      </c>
      <c r="Q227" s="319">
        <v>17.2</v>
      </c>
      <c r="R227" s="305">
        <v>1.0189999999999999</v>
      </c>
      <c r="S227" s="171">
        <v>11</v>
      </c>
      <c r="T227" s="171">
        <v>5</v>
      </c>
      <c r="U227" s="171">
        <v>5</v>
      </c>
      <c r="V227" s="171">
        <v>4</v>
      </c>
      <c r="W227" s="171">
        <v>7</v>
      </c>
      <c r="X227" s="171">
        <v>2</v>
      </c>
      <c r="Y227" s="171">
        <v>21</v>
      </c>
      <c r="Z227" s="171">
        <v>3</v>
      </c>
      <c r="AA227" s="171">
        <v>0</v>
      </c>
      <c r="AB227" s="171">
        <v>0</v>
      </c>
      <c r="AC227" s="171">
        <v>72</v>
      </c>
      <c r="AD227" s="171">
        <v>165</v>
      </c>
      <c r="AE227" s="171">
        <v>5.42</v>
      </c>
      <c r="AF227" s="304">
        <v>5.6</v>
      </c>
      <c r="AG227" s="304">
        <v>2</v>
      </c>
      <c r="AH227" s="304">
        <v>3.6</v>
      </c>
      <c r="AI227" s="304">
        <v>10.7</v>
      </c>
      <c r="AJ227" s="303">
        <v>3</v>
      </c>
      <c r="AK227" s="302"/>
      <c r="AL227" s="331">
        <v>0.32400000000000001</v>
      </c>
      <c r="AM227" s="331">
        <v>0.29599999999999999</v>
      </c>
      <c r="AN227" s="331">
        <v>0.62</v>
      </c>
      <c r="AO227" s="290"/>
      <c r="AP227" s="331">
        <v>0.26300000000000001</v>
      </c>
      <c r="AQ227" s="331">
        <v>0.48599999999999999</v>
      </c>
      <c r="AR227" s="331">
        <v>0.749</v>
      </c>
    </row>
    <row r="228" spans="1:44" ht="15.75" thickBot="1">
      <c r="A228" s="169" t="s">
        <v>2833</v>
      </c>
      <c r="B228" s="171" t="s">
        <v>35</v>
      </c>
      <c r="C228" s="171" t="s">
        <v>2834</v>
      </c>
      <c r="D228" s="171">
        <v>27</v>
      </c>
      <c r="E228" s="171" t="s">
        <v>33</v>
      </c>
      <c r="F228" s="171" t="s">
        <v>34</v>
      </c>
      <c r="G228" s="171">
        <v>0</v>
      </c>
      <c r="H228" s="171">
        <v>2</v>
      </c>
      <c r="I228" s="171">
        <v>0</v>
      </c>
      <c r="J228" s="303">
        <v>11.21</v>
      </c>
      <c r="K228" s="171">
        <v>10</v>
      </c>
      <c r="L228" s="171">
        <v>3</v>
      </c>
      <c r="M228" s="171">
        <v>3</v>
      </c>
      <c r="N228" s="171">
        <v>0</v>
      </c>
      <c r="O228" s="171">
        <v>0</v>
      </c>
      <c r="P228" s="171">
        <v>0</v>
      </c>
      <c r="Q228" s="319">
        <v>17.2</v>
      </c>
      <c r="R228" s="305">
        <v>2.1509999999999998</v>
      </c>
      <c r="S228" s="171">
        <v>30</v>
      </c>
      <c r="T228" s="171">
        <v>22</v>
      </c>
      <c r="U228" s="171">
        <v>22</v>
      </c>
      <c r="V228" s="171">
        <v>5</v>
      </c>
      <c r="W228" s="171">
        <v>8</v>
      </c>
      <c r="X228" s="171">
        <v>1</v>
      </c>
      <c r="Y228" s="171">
        <v>13</v>
      </c>
      <c r="Z228" s="171">
        <v>2</v>
      </c>
      <c r="AA228" s="171">
        <v>0</v>
      </c>
      <c r="AB228" s="171">
        <v>2</v>
      </c>
      <c r="AC228" s="171">
        <v>89</v>
      </c>
      <c r="AD228" s="171">
        <v>40</v>
      </c>
      <c r="AE228" s="171">
        <v>7.06</v>
      </c>
      <c r="AF228" s="304">
        <v>15.3</v>
      </c>
      <c r="AG228" s="304">
        <v>2.5</v>
      </c>
      <c r="AH228" s="304">
        <v>4.0999999999999996</v>
      </c>
      <c r="AI228" s="304">
        <v>6.6</v>
      </c>
      <c r="AJ228" s="303">
        <v>1.63</v>
      </c>
      <c r="AK228" s="302"/>
      <c r="AL228" s="331">
        <v>0.57899999999999996</v>
      </c>
      <c r="AM228" s="331">
        <v>0.69199999999999995</v>
      </c>
      <c r="AN228" s="331">
        <v>1.2709999999999999</v>
      </c>
      <c r="AO228" s="290"/>
      <c r="AP228" s="331">
        <v>0.42</v>
      </c>
      <c r="AQ228" s="331">
        <v>0.73</v>
      </c>
      <c r="AR228" s="331">
        <v>1.1499999999999999</v>
      </c>
    </row>
    <row r="229" spans="1:44" ht="15.75" thickBot="1">
      <c r="A229" s="169" t="s">
        <v>2835</v>
      </c>
      <c r="B229" s="171" t="s">
        <v>10</v>
      </c>
      <c r="C229" s="171" t="s">
        <v>2836</v>
      </c>
      <c r="D229" s="171">
        <v>24</v>
      </c>
      <c r="E229" s="171" t="s">
        <v>51</v>
      </c>
      <c r="F229" s="171" t="s">
        <v>43</v>
      </c>
      <c r="G229" s="171">
        <v>0</v>
      </c>
      <c r="H229" s="171">
        <v>1</v>
      </c>
      <c r="I229" s="171">
        <v>0</v>
      </c>
      <c r="J229" s="303">
        <v>4.67</v>
      </c>
      <c r="K229" s="171">
        <v>7</v>
      </c>
      <c r="L229" s="171">
        <v>2</v>
      </c>
      <c r="M229" s="171">
        <v>1</v>
      </c>
      <c r="N229" s="171">
        <v>0</v>
      </c>
      <c r="O229" s="171">
        <v>0</v>
      </c>
      <c r="P229" s="171">
        <v>0</v>
      </c>
      <c r="Q229" s="319">
        <v>17.100000000000001</v>
      </c>
      <c r="R229" s="305">
        <v>1.5580000000000001</v>
      </c>
      <c r="S229" s="171">
        <v>17</v>
      </c>
      <c r="T229" s="171">
        <v>9</v>
      </c>
      <c r="U229" s="171">
        <v>9</v>
      </c>
      <c r="V229" s="171">
        <v>4</v>
      </c>
      <c r="W229" s="171">
        <v>10</v>
      </c>
      <c r="X229" s="171">
        <v>1</v>
      </c>
      <c r="Y229" s="171">
        <v>11</v>
      </c>
      <c r="Z229" s="171">
        <v>1</v>
      </c>
      <c r="AA229" s="171">
        <v>0</v>
      </c>
      <c r="AB229" s="171">
        <v>0</v>
      </c>
      <c r="AC229" s="171">
        <v>76</v>
      </c>
      <c r="AD229" s="171">
        <v>93</v>
      </c>
      <c r="AE229" s="171">
        <v>6.79</v>
      </c>
      <c r="AF229" s="304">
        <v>8.8000000000000007</v>
      </c>
      <c r="AG229" s="304">
        <v>2.1</v>
      </c>
      <c r="AH229" s="304">
        <v>5.2</v>
      </c>
      <c r="AI229" s="304">
        <v>5.7</v>
      </c>
      <c r="AJ229" s="303">
        <v>1.1000000000000001</v>
      </c>
      <c r="AK229" s="302"/>
      <c r="AL229" s="331">
        <v>0.39400000000000002</v>
      </c>
      <c r="AM229" s="331">
        <v>0.59299999999999997</v>
      </c>
      <c r="AN229" s="331">
        <v>0.98699999999999999</v>
      </c>
      <c r="AO229" s="290"/>
      <c r="AP229" s="331">
        <v>0.34899999999999998</v>
      </c>
      <c r="AQ229" s="331">
        <v>0.45900000000000002</v>
      </c>
      <c r="AR229" s="331">
        <v>0.80800000000000005</v>
      </c>
    </row>
    <row r="230" spans="1:44" ht="15.75" thickBot="1">
      <c r="A230" s="169" t="s">
        <v>2837</v>
      </c>
      <c r="B230" s="171" t="s">
        <v>10</v>
      </c>
      <c r="C230" s="171" t="s">
        <v>2838</v>
      </c>
      <c r="D230" s="171">
        <v>26</v>
      </c>
      <c r="E230" s="171" t="s">
        <v>55</v>
      </c>
      <c r="F230" s="171" t="s">
        <v>34</v>
      </c>
      <c r="G230" s="171">
        <v>0</v>
      </c>
      <c r="H230" s="171">
        <v>0</v>
      </c>
      <c r="I230" s="171"/>
      <c r="J230" s="303">
        <v>0.52</v>
      </c>
      <c r="K230" s="171">
        <v>13</v>
      </c>
      <c r="L230" s="171">
        <v>0</v>
      </c>
      <c r="M230" s="171">
        <v>5</v>
      </c>
      <c r="N230" s="171">
        <v>0</v>
      </c>
      <c r="O230" s="171">
        <v>0</v>
      </c>
      <c r="P230" s="171">
        <v>0</v>
      </c>
      <c r="Q230" s="319">
        <v>17.100000000000001</v>
      </c>
      <c r="R230" s="305">
        <v>0.86499999999999999</v>
      </c>
      <c r="S230" s="171">
        <v>13</v>
      </c>
      <c r="T230" s="171">
        <v>1</v>
      </c>
      <c r="U230" s="171">
        <v>1</v>
      </c>
      <c r="V230" s="171">
        <v>1</v>
      </c>
      <c r="W230" s="171">
        <v>2</v>
      </c>
      <c r="X230" s="171">
        <v>0</v>
      </c>
      <c r="Y230" s="171">
        <v>14</v>
      </c>
      <c r="Z230" s="171">
        <v>0</v>
      </c>
      <c r="AA230" s="171">
        <v>0</v>
      </c>
      <c r="AB230" s="171">
        <v>0</v>
      </c>
      <c r="AC230" s="171">
        <v>67</v>
      </c>
      <c r="AD230" s="171">
        <v>894</v>
      </c>
      <c r="AE230" s="171">
        <v>2.64</v>
      </c>
      <c r="AF230" s="304">
        <v>6.8</v>
      </c>
      <c r="AG230" s="304">
        <v>0.5</v>
      </c>
      <c r="AH230" s="304">
        <v>1</v>
      </c>
      <c r="AI230" s="304">
        <v>7.3</v>
      </c>
      <c r="AJ230" s="303">
        <v>7</v>
      </c>
      <c r="AK230" s="302"/>
      <c r="AL230" s="331">
        <v>0.28000000000000003</v>
      </c>
      <c r="AM230" s="331">
        <v>0.44</v>
      </c>
      <c r="AN230" s="331">
        <v>0.72</v>
      </c>
      <c r="AO230" s="290"/>
      <c r="AP230" s="331">
        <v>0.19</v>
      </c>
      <c r="AQ230" s="331">
        <v>0.15</v>
      </c>
      <c r="AR230" s="331">
        <v>0.34</v>
      </c>
    </row>
    <row r="231" spans="1:44" ht="15.75" thickBot="1">
      <c r="A231" s="169" t="s">
        <v>2839</v>
      </c>
      <c r="B231" s="171" t="s">
        <v>10</v>
      </c>
      <c r="C231" s="171" t="s">
        <v>2840</v>
      </c>
      <c r="D231" s="171">
        <v>24</v>
      </c>
      <c r="E231" s="171" t="s">
        <v>55</v>
      </c>
      <c r="F231" s="171" t="s">
        <v>34</v>
      </c>
      <c r="G231" s="171">
        <v>0</v>
      </c>
      <c r="H231" s="171">
        <v>1</v>
      </c>
      <c r="I231" s="171">
        <v>0</v>
      </c>
      <c r="J231" s="303">
        <v>5.19</v>
      </c>
      <c r="K231" s="171">
        <v>14</v>
      </c>
      <c r="L231" s="171">
        <v>0</v>
      </c>
      <c r="M231" s="171">
        <v>3</v>
      </c>
      <c r="N231" s="171">
        <v>0</v>
      </c>
      <c r="O231" s="171">
        <v>0</v>
      </c>
      <c r="P231" s="171">
        <v>1</v>
      </c>
      <c r="Q231" s="319">
        <v>17.100000000000001</v>
      </c>
      <c r="R231" s="305">
        <v>1.673</v>
      </c>
      <c r="S231" s="171">
        <v>20</v>
      </c>
      <c r="T231" s="171">
        <v>10</v>
      </c>
      <c r="U231" s="171">
        <v>10</v>
      </c>
      <c r="V231" s="171">
        <v>3</v>
      </c>
      <c r="W231" s="171">
        <v>9</v>
      </c>
      <c r="X231" s="171">
        <v>0</v>
      </c>
      <c r="Y231" s="171">
        <v>18</v>
      </c>
      <c r="Z231" s="171">
        <v>0</v>
      </c>
      <c r="AA231" s="171">
        <v>0</v>
      </c>
      <c r="AB231" s="171">
        <v>1</v>
      </c>
      <c r="AC231" s="171">
        <v>80</v>
      </c>
      <c r="AD231" s="171">
        <v>89</v>
      </c>
      <c r="AE231" s="171">
        <v>4.8899999999999997</v>
      </c>
      <c r="AF231" s="304">
        <v>10.4</v>
      </c>
      <c r="AG231" s="304">
        <v>1.6</v>
      </c>
      <c r="AH231" s="304">
        <v>4.7</v>
      </c>
      <c r="AI231" s="304">
        <v>9.3000000000000007</v>
      </c>
      <c r="AJ231" s="303">
        <v>2</v>
      </c>
      <c r="AK231" s="302"/>
      <c r="AL231" s="331">
        <v>0.32100000000000001</v>
      </c>
      <c r="AM231" s="331">
        <v>0.32</v>
      </c>
      <c r="AN231" s="331">
        <v>0.64100000000000001</v>
      </c>
      <c r="AO231" s="290"/>
      <c r="AP231" s="331">
        <v>0.38500000000000001</v>
      </c>
      <c r="AQ231" s="331">
        <v>0.56499999999999995</v>
      </c>
      <c r="AR231" s="331">
        <v>0.95</v>
      </c>
    </row>
    <row r="232" spans="1:44" ht="15.75" thickBot="1">
      <c r="A232" s="169" t="s">
        <v>2841</v>
      </c>
      <c r="B232" s="171" t="s">
        <v>35</v>
      </c>
      <c r="C232" s="171" t="s">
        <v>2842</v>
      </c>
      <c r="D232" s="171">
        <v>25</v>
      </c>
      <c r="E232" s="171" t="s">
        <v>44</v>
      </c>
      <c r="F232" s="171" t="s">
        <v>34</v>
      </c>
      <c r="G232" s="171">
        <v>1</v>
      </c>
      <c r="H232" s="171">
        <v>0</v>
      </c>
      <c r="I232" s="171">
        <v>1</v>
      </c>
      <c r="J232" s="303">
        <v>6.88</v>
      </c>
      <c r="K232" s="171">
        <v>19</v>
      </c>
      <c r="L232" s="171">
        <v>0</v>
      </c>
      <c r="M232" s="171">
        <v>7</v>
      </c>
      <c r="N232" s="171">
        <v>0</v>
      </c>
      <c r="O232" s="171">
        <v>0</v>
      </c>
      <c r="P232" s="171">
        <v>0</v>
      </c>
      <c r="Q232" s="319">
        <v>17</v>
      </c>
      <c r="R232" s="305">
        <v>1.647</v>
      </c>
      <c r="S232" s="171">
        <v>24</v>
      </c>
      <c r="T232" s="171">
        <v>15</v>
      </c>
      <c r="U232" s="171">
        <v>13</v>
      </c>
      <c r="V232" s="171">
        <v>3</v>
      </c>
      <c r="W232" s="171">
        <v>4</v>
      </c>
      <c r="X232" s="171">
        <v>0</v>
      </c>
      <c r="Y232" s="171">
        <v>27</v>
      </c>
      <c r="Z232" s="171">
        <v>0</v>
      </c>
      <c r="AA232" s="171">
        <v>0</v>
      </c>
      <c r="AB232" s="171">
        <v>0</v>
      </c>
      <c r="AC232" s="171">
        <v>79</v>
      </c>
      <c r="AD232" s="171">
        <v>68</v>
      </c>
      <c r="AE232" s="171">
        <v>2.98</v>
      </c>
      <c r="AF232" s="304">
        <v>12.7</v>
      </c>
      <c r="AG232" s="304">
        <v>1.6</v>
      </c>
      <c r="AH232" s="304">
        <v>2.1</v>
      </c>
      <c r="AI232" s="304">
        <v>14.3</v>
      </c>
      <c r="AJ232" s="303">
        <v>6.75</v>
      </c>
      <c r="AK232" s="302"/>
      <c r="AL232" s="331">
        <v>0.27</v>
      </c>
      <c r="AM232" s="331">
        <v>0.23499999999999999</v>
      </c>
      <c r="AN232" s="331">
        <v>0.50600000000000001</v>
      </c>
      <c r="AO232" s="290"/>
      <c r="AP232" s="331">
        <v>0.42899999999999999</v>
      </c>
      <c r="AQ232" s="331">
        <v>0.75600000000000001</v>
      </c>
      <c r="AR232" s="331">
        <v>1.1850000000000001</v>
      </c>
    </row>
    <row r="233" spans="1:44" ht="15.75" thickBot="1">
      <c r="A233" s="169" t="s">
        <v>2843</v>
      </c>
      <c r="B233" s="171" t="s">
        <v>10</v>
      </c>
      <c r="C233" s="171" t="s">
        <v>2844</v>
      </c>
      <c r="D233" s="171">
        <v>38</v>
      </c>
      <c r="E233" s="171" t="s">
        <v>116</v>
      </c>
      <c r="F233" s="171" t="s">
        <v>43</v>
      </c>
      <c r="G233" s="171">
        <v>1</v>
      </c>
      <c r="H233" s="171">
        <v>1</v>
      </c>
      <c r="I233" s="171">
        <v>0.5</v>
      </c>
      <c r="J233" s="303">
        <v>5.4</v>
      </c>
      <c r="K233" s="171">
        <v>19</v>
      </c>
      <c r="L233" s="171">
        <v>0</v>
      </c>
      <c r="M233" s="171">
        <v>9</v>
      </c>
      <c r="N233" s="171">
        <v>0</v>
      </c>
      <c r="O233" s="171">
        <v>0</v>
      </c>
      <c r="P233" s="171">
        <v>0</v>
      </c>
      <c r="Q233" s="319">
        <v>16.2</v>
      </c>
      <c r="R233" s="305">
        <v>1.32</v>
      </c>
      <c r="S233" s="171">
        <v>17</v>
      </c>
      <c r="T233" s="171">
        <v>11</v>
      </c>
      <c r="U233" s="171">
        <v>10</v>
      </c>
      <c r="V233" s="171">
        <v>3</v>
      </c>
      <c r="W233" s="171">
        <v>5</v>
      </c>
      <c r="X233" s="171">
        <v>0</v>
      </c>
      <c r="Y233" s="171">
        <v>11</v>
      </c>
      <c r="Z233" s="171">
        <v>0</v>
      </c>
      <c r="AA233" s="171">
        <v>0</v>
      </c>
      <c r="AB233" s="171">
        <v>0</v>
      </c>
      <c r="AC233" s="171">
        <v>72</v>
      </c>
      <c r="AD233" s="171">
        <v>94</v>
      </c>
      <c r="AE233" s="171">
        <v>5.08</v>
      </c>
      <c r="AF233" s="304">
        <v>9.1999999999999993</v>
      </c>
      <c r="AG233" s="304">
        <v>1.6</v>
      </c>
      <c r="AH233" s="304">
        <v>2.7</v>
      </c>
      <c r="AI233" s="304">
        <v>5.9</v>
      </c>
      <c r="AJ233" s="303">
        <v>2.2000000000000002</v>
      </c>
      <c r="AK233" s="302"/>
      <c r="AL233" s="331">
        <v>0.23300000000000001</v>
      </c>
      <c r="AM233" s="331">
        <v>0.39300000000000002</v>
      </c>
      <c r="AN233" s="331">
        <v>0.626</v>
      </c>
      <c r="AO233" s="290"/>
      <c r="AP233" s="331">
        <v>0.36599999999999999</v>
      </c>
      <c r="AQ233" s="331">
        <v>0.52600000000000002</v>
      </c>
      <c r="AR233" s="331">
        <v>0.89200000000000002</v>
      </c>
    </row>
    <row r="234" spans="1:44" ht="15.75" thickBot="1">
      <c r="A234" s="169" t="s">
        <v>2845</v>
      </c>
      <c r="B234" s="171" t="s">
        <v>10</v>
      </c>
      <c r="C234" s="171" t="s">
        <v>2846</v>
      </c>
      <c r="D234" s="171">
        <v>26</v>
      </c>
      <c r="E234" s="171" t="s">
        <v>44</v>
      </c>
      <c r="F234" s="171" t="s">
        <v>34</v>
      </c>
      <c r="G234" s="171">
        <v>0</v>
      </c>
      <c r="H234" s="171">
        <v>0</v>
      </c>
      <c r="I234" s="171"/>
      <c r="J234" s="303">
        <v>2.7</v>
      </c>
      <c r="K234" s="171">
        <v>12</v>
      </c>
      <c r="L234" s="171">
        <v>0</v>
      </c>
      <c r="M234" s="171">
        <v>1</v>
      </c>
      <c r="N234" s="171">
        <v>0</v>
      </c>
      <c r="O234" s="171">
        <v>0</v>
      </c>
      <c r="P234" s="171">
        <v>0</v>
      </c>
      <c r="Q234" s="319">
        <v>16.2</v>
      </c>
      <c r="R234" s="305">
        <v>0.54</v>
      </c>
      <c r="S234" s="171">
        <v>6</v>
      </c>
      <c r="T234" s="171">
        <v>5</v>
      </c>
      <c r="U234" s="171">
        <v>5</v>
      </c>
      <c r="V234" s="171">
        <v>3</v>
      </c>
      <c r="W234" s="171">
        <v>3</v>
      </c>
      <c r="X234" s="171">
        <v>0</v>
      </c>
      <c r="Y234" s="171">
        <v>14</v>
      </c>
      <c r="Z234" s="171">
        <v>1</v>
      </c>
      <c r="AA234" s="171">
        <v>0</v>
      </c>
      <c r="AB234" s="171">
        <v>0</v>
      </c>
      <c r="AC234" s="171">
        <v>58</v>
      </c>
      <c r="AD234" s="171">
        <v>174</v>
      </c>
      <c r="AE234" s="171">
        <v>4.54</v>
      </c>
      <c r="AF234" s="304">
        <v>3.2</v>
      </c>
      <c r="AG234" s="304">
        <v>1.6</v>
      </c>
      <c r="AH234" s="304">
        <v>1.6</v>
      </c>
      <c r="AI234" s="304">
        <v>7.6</v>
      </c>
      <c r="AJ234" s="303">
        <v>4.67</v>
      </c>
      <c r="AK234" s="302"/>
      <c r="AL234" s="331">
        <v>0.23499999999999999</v>
      </c>
      <c r="AM234" s="331">
        <v>0.70599999999999996</v>
      </c>
      <c r="AN234" s="331">
        <v>0.94099999999999995</v>
      </c>
      <c r="AO234" s="290"/>
      <c r="AP234" s="331">
        <v>0.14599999999999999</v>
      </c>
      <c r="AQ234" s="331">
        <v>0.13500000000000001</v>
      </c>
      <c r="AR234" s="331">
        <v>0.28100000000000003</v>
      </c>
    </row>
    <row r="235" spans="1:44" ht="15.75" thickBot="1">
      <c r="A235" s="169" t="s">
        <v>2847</v>
      </c>
      <c r="B235" s="171" t="s">
        <v>10</v>
      </c>
      <c r="C235" s="171" t="s">
        <v>2848</v>
      </c>
      <c r="D235" s="171">
        <v>29</v>
      </c>
      <c r="E235" s="171" t="s">
        <v>70</v>
      </c>
      <c r="F235" s="171" t="s">
        <v>43</v>
      </c>
      <c r="G235" s="171">
        <v>0</v>
      </c>
      <c r="H235" s="171">
        <v>1</v>
      </c>
      <c r="I235" s="171">
        <v>0</v>
      </c>
      <c r="J235" s="303">
        <v>6.48</v>
      </c>
      <c r="K235" s="171">
        <v>14</v>
      </c>
      <c r="L235" s="171">
        <v>0</v>
      </c>
      <c r="M235" s="171">
        <v>3</v>
      </c>
      <c r="N235" s="171">
        <v>0</v>
      </c>
      <c r="O235" s="171">
        <v>0</v>
      </c>
      <c r="P235" s="171">
        <v>1</v>
      </c>
      <c r="Q235" s="319">
        <v>16.2</v>
      </c>
      <c r="R235" s="305">
        <v>1.26</v>
      </c>
      <c r="S235" s="171">
        <v>12</v>
      </c>
      <c r="T235" s="171">
        <v>12</v>
      </c>
      <c r="U235" s="171">
        <v>12</v>
      </c>
      <c r="V235" s="171">
        <v>4</v>
      </c>
      <c r="W235" s="171">
        <v>9</v>
      </c>
      <c r="X235" s="171">
        <v>1</v>
      </c>
      <c r="Y235" s="171">
        <v>19</v>
      </c>
      <c r="Z235" s="171">
        <v>1</v>
      </c>
      <c r="AA235" s="171">
        <v>0</v>
      </c>
      <c r="AB235" s="171">
        <v>0</v>
      </c>
      <c r="AC235" s="171">
        <v>71</v>
      </c>
      <c r="AD235" s="171">
        <v>66</v>
      </c>
      <c r="AE235" s="171">
        <v>5.8</v>
      </c>
      <c r="AF235" s="304">
        <v>6.5</v>
      </c>
      <c r="AG235" s="304">
        <v>2.2000000000000002</v>
      </c>
      <c r="AH235" s="304">
        <v>4.9000000000000004</v>
      </c>
      <c r="AI235" s="304">
        <v>10.3</v>
      </c>
      <c r="AJ235" s="303">
        <v>2.11</v>
      </c>
      <c r="AK235" s="302"/>
      <c r="AL235" s="331">
        <v>0.31</v>
      </c>
      <c r="AM235" s="331">
        <v>0.41699999999999998</v>
      </c>
      <c r="AN235" s="331">
        <v>0.72699999999999998</v>
      </c>
      <c r="AO235" s="290"/>
      <c r="AP235" s="331">
        <v>0.31</v>
      </c>
      <c r="AQ235" s="331">
        <v>0.56799999999999995</v>
      </c>
      <c r="AR235" s="331">
        <v>0.877</v>
      </c>
    </row>
    <row r="236" spans="1:44" ht="15.75" thickBot="1">
      <c r="A236" s="169" t="s">
        <v>2849</v>
      </c>
      <c r="B236" s="171" t="s">
        <v>10</v>
      </c>
      <c r="C236" s="171" t="s">
        <v>2850</v>
      </c>
      <c r="D236" s="171">
        <v>26</v>
      </c>
      <c r="E236" s="171" t="s">
        <v>44</v>
      </c>
      <c r="F236" s="171" t="s">
        <v>34</v>
      </c>
      <c r="G236" s="171">
        <v>0</v>
      </c>
      <c r="H236" s="171">
        <v>1</v>
      </c>
      <c r="I236" s="171">
        <v>0</v>
      </c>
      <c r="J236" s="303">
        <v>2.7</v>
      </c>
      <c r="K236" s="171">
        <v>10</v>
      </c>
      <c r="L236" s="171">
        <v>0</v>
      </c>
      <c r="M236" s="171">
        <v>4</v>
      </c>
      <c r="N236" s="171">
        <v>0</v>
      </c>
      <c r="O236" s="171">
        <v>0</v>
      </c>
      <c r="P236" s="171">
        <v>1</v>
      </c>
      <c r="Q236" s="319">
        <v>16.2</v>
      </c>
      <c r="R236" s="305">
        <v>1.1399999999999999</v>
      </c>
      <c r="S236" s="171">
        <v>15</v>
      </c>
      <c r="T236" s="171">
        <v>5</v>
      </c>
      <c r="U236" s="171">
        <v>5</v>
      </c>
      <c r="V236" s="171">
        <v>4</v>
      </c>
      <c r="W236" s="171">
        <v>4</v>
      </c>
      <c r="X236" s="171">
        <v>0</v>
      </c>
      <c r="Y236" s="171">
        <v>16</v>
      </c>
      <c r="Z236" s="171">
        <v>0</v>
      </c>
      <c r="AA236" s="171">
        <v>0</v>
      </c>
      <c r="AB236" s="171">
        <v>1</v>
      </c>
      <c r="AC236" s="171">
        <v>68</v>
      </c>
      <c r="AD236" s="171">
        <v>174</v>
      </c>
      <c r="AE236" s="171">
        <v>5.08</v>
      </c>
      <c r="AF236" s="304">
        <v>8.1</v>
      </c>
      <c r="AG236" s="304">
        <v>2.2000000000000002</v>
      </c>
      <c r="AH236" s="304">
        <v>2.2000000000000002</v>
      </c>
      <c r="AI236" s="304">
        <v>8.6</v>
      </c>
      <c r="AJ236" s="303">
        <v>4</v>
      </c>
      <c r="AK236" s="302"/>
      <c r="AL236" s="331">
        <v>0.25800000000000001</v>
      </c>
      <c r="AM236" s="331">
        <v>0.41399999999999998</v>
      </c>
      <c r="AN236" s="331">
        <v>0.67200000000000004</v>
      </c>
      <c r="AO236" s="290"/>
      <c r="AP236" s="331">
        <v>0.29699999999999999</v>
      </c>
      <c r="AQ236" s="331">
        <v>0.57099999999999995</v>
      </c>
      <c r="AR236" s="331">
        <v>0.86899999999999999</v>
      </c>
    </row>
    <row r="237" spans="1:44" ht="15.75" thickBot="1">
      <c r="A237" s="169" t="s">
        <v>2851</v>
      </c>
      <c r="B237" s="171" t="s">
        <v>35</v>
      </c>
      <c r="C237" s="171" t="s">
        <v>2852</v>
      </c>
      <c r="D237" s="171">
        <v>28</v>
      </c>
      <c r="E237" s="171" t="s">
        <v>73</v>
      </c>
      <c r="F237" s="171" t="s">
        <v>34</v>
      </c>
      <c r="G237" s="171">
        <v>2</v>
      </c>
      <c r="H237" s="171">
        <v>0</v>
      </c>
      <c r="I237" s="171">
        <v>1</v>
      </c>
      <c r="J237" s="303">
        <v>2.76</v>
      </c>
      <c r="K237" s="171">
        <v>20</v>
      </c>
      <c r="L237" s="171">
        <v>0</v>
      </c>
      <c r="M237" s="171">
        <v>3</v>
      </c>
      <c r="N237" s="171">
        <v>0</v>
      </c>
      <c r="O237" s="171">
        <v>0</v>
      </c>
      <c r="P237" s="171">
        <v>0</v>
      </c>
      <c r="Q237" s="319">
        <v>16.100000000000001</v>
      </c>
      <c r="R237" s="305">
        <v>2.02</v>
      </c>
      <c r="S237" s="171">
        <v>19</v>
      </c>
      <c r="T237" s="171">
        <v>8</v>
      </c>
      <c r="U237" s="171">
        <v>5</v>
      </c>
      <c r="V237" s="171">
        <v>1</v>
      </c>
      <c r="W237" s="171">
        <v>14</v>
      </c>
      <c r="X237" s="171">
        <v>0</v>
      </c>
      <c r="Y237" s="171">
        <v>17</v>
      </c>
      <c r="Z237" s="171">
        <v>1</v>
      </c>
      <c r="AA237" s="171">
        <v>1</v>
      </c>
      <c r="AB237" s="171">
        <v>2</v>
      </c>
      <c r="AC237" s="171">
        <v>82</v>
      </c>
      <c r="AD237" s="171">
        <v>173</v>
      </c>
      <c r="AE237" s="171">
        <v>4.63</v>
      </c>
      <c r="AF237" s="304">
        <v>10.5</v>
      </c>
      <c r="AG237" s="304">
        <v>0.6</v>
      </c>
      <c r="AH237" s="304">
        <v>7.7</v>
      </c>
      <c r="AI237" s="304">
        <v>9.4</v>
      </c>
      <c r="AJ237" s="303">
        <v>1.21</v>
      </c>
      <c r="AK237" s="302"/>
      <c r="AL237" s="331">
        <v>0.38900000000000001</v>
      </c>
      <c r="AM237" s="331">
        <v>0.39300000000000002</v>
      </c>
      <c r="AN237" s="331">
        <v>0.78200000000000003</v>
      </c>
      <c r="AO237" s="290"/>
      <c r="AP237" s="331">
        <v>0.435</v>
      </c>
      <c r="AQ237" s="331">
        <v>0.378</v>
      </c>
      <c r="AR237" s="331">
        <v>0.81299999999999994</v>
      </c>
    </row>
    <row r="238" spans="1:44" ht="15.75" thickBot="1">
      <c r="A238" s="169" t="s">
        <v>2853</v>
      </c>
      <c r="B238" s="171" t="s">
        <v>10</v>
      </c>
      <c r="C238" s="171" t="s">
        <v>2854</v>
      </c>
      <c r="D238" s="171">
        <v>24</v>
      </c>
      <c r="E238" s="171" t="s">
        <v>47</v>
      </c>
      <c r="F238" s="171" t="s">
        <v>43</v>
      </c>
      <c r="G238" s="171">
        <v>1</v>
      </c>
      <c r="H238" s="171">
        <v>0</v>
      </c>
      <c r="I238" s="171">
        <v>1</v>
      </c>
      <c r="J238" s="303">
        <v>4.41</v>
      </c>
      <c r="K238" s="171">
        <v>13</v>
      </c>
      <c r="L238" s="171">
        <v>0</v>
      </c>
      <c r="M238" s="171">
        <v>7</v>
      </c>
      <c r="N238" s="171">
        <v>0</v>
      </c>
      <c r="O238" s="171">
        <v>0</v>
      </c>
      <c r="P238" s="171">
        <v>0</v>
      </c>
      <c r="Q238" s="319">
        <v>16.100000000000001</v>
      </c>
      <c r="R238" s="305">
        <v>1.4690000000000001</v>
      </c>
      <c r="S238" s="171">
        <v>15</v>
      </c>
      <c r="T238" s="171">
        <v>8</v>
      </c>
      <c r="U238" s="171">
        <v>8</v>
      </c>
      <c r="V238" s="171">
        <v>4</v>
      </c>
      <c r="W238" s="171">
        <v>9</v>
      </c>
      <c r="X238" s="171">
        <v>1</v>
      </c>
      <c r="Y238" s="171">
        <v>17</v>
      </c>
      <c r="Z238" s="171">
        <v>0</v>
      </c>
      <c r="AA238" s="171">
        <v>0</v>
      </c>
      <c r="AB238" s="171">
        <v>0</v>
      </c>
      <c r="AC238" s="171">
        <v>73</v>
      </c>
      <c r="AD238" s="171">
        <v>98</v>
      </c>
      <c r="AE238" s="171">
        <v>5.91</v>
      </c>
      <c r="AF238" s="304">
        <v>8.3000000000000007</v>
      </c>
      <c r="AG238" s="304">
        <v>2.2000000000000002</v>
      </c>
      <c r="AH238" s="304">
        <v>5</v>
      </c>
      <c r="AI238" s="304">
        <v>9.4</v>
      </c>
      <c r="AJ238" s="303">
        <v>1.89</v>
      </c>
      <c r="AK238" s="302"/>
      <c r="AL238" s="331">
        <v>0.32400000000000001</v>
      </c>
      <c r="AM238" s="331">
        <v>0.54800000000000004</v>
      </c>
      <c r="AN238" s="331">
        <v>0.872</v>
      </c>
      <c r="AO238" s="290"/>
      <c r="AP238" s="349">
        <v>0.34200000000000003</v>
      </c>
      <c r="AQ238" s="349">
        <v>0.438</v>
      </c>
      <c r="AR238" s="349">
        <v>0.78</v>
      </c>
    </row>
    <row r="239" spans="1:44" ht="15.75" thickBot="1">
      <c r="A239" s="169" t="s">
        <v>2855</v>
      </c>
      <c r="B239" s="171" t="s">
        <v>35</v>
      </c>
      <c r="C239" s="171" t="s">
        <v>2856</v>
      </c>
      <c r="D239" s="171">
        <v>25</v>
      </c>
      <c r="E239" s="171" t="s">
        <v>119</v>
      </c>
      <c r="F239" s="171" t="s">
        <v>34</v>
      </c>
      <c r="G239" s="171">
        <v>0</v>
      </c>
      <c r="H239" s="171">
        <v>0</v>
      </c>
      <c r="I239" s="171"/>
      <c r="J239" s="303">
        <v>7.88</v>
      </c>
      <c r="K239" s="171">
        <v>22</v>
      </c>
      <c r="L239" s="171">
        <v>0</v>
      </c>
      <c r="M239" s="171">
        <v>3</v>
      </c>
      <c r="N239" s="171">
        <v>0</v>
      </c>
      <c r="O239" s="171">
        <v>0</v>
      </c>
      <c r="P239" s="171">
        <v>0</v>
      </c>
      <c r="Q239" s="319">
        <v>16</v>
      </c>
      <c r="R239" s="305">
        <v>2.25</v>
      </c>
      <c r="S239" s="171">
        <v>24</v>
      </c>
      <c r="T239" s="171">
        <v>14</v>
      </c>
      <c r="U239" s="171">
        <v>14</v>
      </c>
      <c r="V239" s="171">
        <v>1</v>
      </c>
      <c r="W239" s="171">
        <v>12</v>
      </c>
      <c r="X239" s="171">
        <v>0</v>
      </c>
      <c r="Y239" s="171">
        <v>16</v>
      </c>
      <c r="Z239" s="171">
        <v>0</v>
      </c>
      <c r="AA239" s="171">
        <v>0</v>
      </c>
      <c r="AB239" s="171">
        <v>3</v>
      </c>
      <c r="AC239" s="171">
        <v>83</v>
      </c>
      <c r="AD239" s="171">
        <v>51</v>
      </c>
      <c r="AE239" s="171">
        <v>4.22</v>
      </c>
      <c r="AF239" s="304">
        <v>13.5</v>
      </c>
      <c r="AG239" s="304">
        <v>0.6</v>
      </c>
      <c r="AH239" s="304">
        <v>6.8</v>
      </c>
      <c r="AI239" s="304">
        <v>9</v>
      </c>
      <c r="AJ239" s="303">
        <v>1.33</v>
      </c>
      <c r="AK239" s="302"/>
      <c r="AL239" s="331">
        <v>0.35699999999999998</v>
      </c>
      <c r="AM239" s="331">
        <v>0.378</v>
      </c>
      <c r="AN239" s="331">
        <v>0.73599999999999999</v>
      </c>
      <c r="AO239" s="290"/>
      <c r="AP239" s="331">
        <v>0.51200000000000001</v>
      </c>
      <c r="AQ239" s="331">
        <v>0.55900000000000005</v>
      </c>
      <c r="AR239" s="331">
        <v>1.071</v>
      </c>
    </row>
    <row r="240" spans="1:44" ht="15.75" thickBot="1">
      <c r="A240" s="169" t="s">
        <v>2857</v>
      </c>
      <c r="B240" s="171" t="s">
        <v>35</v>
      </c>
      <c r="C240" s="171" t="s">
        <v>2858</v>
      </c>
      <c r="D240" s="171">
        <v>30</v>
      </c>
      <c r="E240" s="171" t="s">
        <v>44</v>
      </c>
      <c r="F240" s="171" t="s">
        <v>34</v>
      </c>
      <c r="G240" s="171">
        <v>1</v>
      </c>
      <c r="H240" s="171">
        <v>1</v>
      </c>
      <c r="I240" s="171">
        <v>0.5</v>
      </c>
      <c r="J240" s="303">
        <v>7.47</v>
      </c>
      <c r="K240" s="171">
        <v>19</v>
      </c>
      <c r="L240" s="171">
        <v>0</v>
      </c>
      <c r="M240" s="171">
        <v>6</v>
      </c>
      <c r="N240" s="171">
        <v>0</v>
      </c>
      <c r="O240" s="171">
        <v>0</v>
      </c>
      <c r="P240" s="171">
        <v>0</v>
      </c>
      <c r="Q240" s="319">
        <v>15.2</v>
      </c>
      <c r="R240" s="305">
        <v>1.468</v>
      </c>
      <c r="S240" s="171">
        <v>17</v>
      </c>
      <c r="T240" s="171">
        <v>14</v>
      </c>
      <c r="U240" s="171">
        <v>13</v>
      </c>
      <c r="V240" s="171">
        <v>4</v>
      </c>
      <c r="W240" s="171">
        <v>6</v>
      </c>
      <c r="X240" s="171">
        <v>1</v>
      </c>
      <c r="Y240" s="171">
        <v>17</v>
      </c>
      <c r="Z240" s="171">
        <v>1</v>
      </c>
      <c r="AA240" s="171">
        <v>0</v>
      </c>
      <c r="AB240" s="171">
        <v>0</v>
      </c>
      <c r="AC240" s="171">
        <v>70</v>
      </c>
      <c r="AD240" s="171">
        <v>63</v>
      </c>
      <c r="AE240" s="171">
        <v>5.65</v>
      </c>
      <c r="AF240" s="304">
        <v>9.8000000000000007</v>
      </c>
      <c r="AG240" s="304">
        <v>2.2999999999999998</v>
      </c>
      <c r="AH240" s="304">
        <v>3.4</v>
      </c>
      <c r="AI240" s="304">
        <v>9.8000000000000007</v>
      </c>
      <c r="AJ240" s="303">
        <v>2.83</v>
      </c>
      <c r="AK240" s="302"/>
      <c r="AL240" s="331">
        <v>0.33300000000000002</v>
      </c>
      <c r="AM240" s="331">
        <v>0.308</v>
      </c>
      <c r="AN240" s="331">
        <v>0.64100000000000001</v>
      </c>
      <c r="AO240" s="290"/>
      <c r="AP240" s="331">
        <v>0.35899999999999999</v>
      </c>
      <c r="AQ240" s="331">
        <v>0.73499999999999999</v>
      </c>
      <c r="AR240" s="331">
        <v>1.0940000000000001</v>
      </c>
    </row>
    <row r="241" spans="1:44" ht="15.75" thickBot="1">
      <c r="A241" s="169" t="s">
        <v>1028</v>
      </c>
      <c r="B241" s="171" t="s">
        <v>10</v>
      </c>
      <c r="C241" s="171" t="s">
        <v>2859</v>
      </c>
      <c r="D241" s="171">
        <v>26</v>
      </c>
      <c r="E241" s="171" t="s">
        <v>89</v>
      </c>
      <c r="F241" s="171" t="s">
        <v>34</v>
      </c>
      <c r="G241" s="171">
        <v>1</v>
      </c>
      <c r="H241" s="171">
        <v>3</v>
      </c>
      <c r="I241" s="171">
        <v>0.25</v>
      </c>
      <c r="J241" s="303">
        <v>10.91</v>
      </c>
      <c r="K241" s="171">
        <v>21</v>
      </c>
      <c r="L241" s="171">
        <v>0</v>
      </c>
      <c r="M241" s="171">
        <v>3</v>
      </c>
      <c r="N241" s="171">
        <v>0</v>
      </c>
      <c r="O241" s="171">
        <v>0</v>
      </c>
      <c r="P241" s="171">
        <v>1</v>
      </c>
      <c r="Q241" s="319">
        <v>15.2</v>
      </c>
      <c r="R241" s="305">
        <v>1.9790000000000001</v>
      </c>
      <c r="S241" s="171">
        <v>21</v>
      </c>
      <c r="T241" s="171">
        <v>19</v>
      </c>
      <c r="U241" s="171">
        <v>19</v>
      </c>
      <c r="V241" s="171">
        <v>1</v>
      </c>
      <c r="W241" s="171">
        <v>10</v>
      </c>
      <c r="X241" s="171">
        <v>2</v>
      </c>
      <c r="Y241" s="171">
        <v>22</v>
      </c>
      <c r="Z241" s="171">
        <v>1</v>
      </c>
      <c r="AA241" s="171">
        <v>1</v>
      </c>
      <c r="AB241" s="171">
        <v>1</v>
      </c>
      <c r="AC241" s="171">
        <v>76</v>
      </c>
      <c r="AD241" s="171">
        <v>43</v>
      </c>
      <c r="AE241" s="171">
        <v>3.29</v>
      </c>
      <c r="AF241" s="304">
        <v>12.1</v>
      </c>
      <c r="AG241" s="304">
        <v>0.6</v>
      </c>
      <c r="AH241" s="304">
        <v>5.7</v>
      </c>
      <c r="AI241" s="304">
        <v>12.6</v>
      </c>
      <c r="AJ241" s="303">
        <v>2.2000000000000002</v>
      </c>
      <c r="AK241" s="302"/>
      <c r="AL241" s="331">
        <v>0.55300000000000005</v>
      </c>
      <c r="AM241" s="331">
        <v>0.66700000000000004</v>
      </c>
      <c r="AN241" s="331">
        <v>1.2190000000000001</v>
      </c>
      <c r="AO241" s="290"/>
      <c r="AP241" s="331">
        <v>0.28899999999999998</v>
      </c>
      <c r="AQ241" s="331">
        <v>0.29399999999999998</v>
      </c>
      <c r="AR241" s="331">
        <v>0.58399999999999996</v>
      </c>
    </row>
    <row r="242" spans="1:44" ht="15.75" thickBot="1">
      <c r="A242" s="169" t="s">
        <v>2860</v>
      </c>
      <c r="B242" s="171" t="s">
        <v>10</v>
      </c>
      <c r="C242" s="171" t="s">
        <v>2861</v>
      </c>
      <c r="D242" s="171">
        <v>28</v>
      </c>
      <c r="E242" s="171" t="s">
        <v>53</v>
      </c>
      <c r="F242" s="171" t="s">
        <v>34</v>
      </c>
      <c r="G242" s="171">
        <v>1</v>
      </c>
      <c r="H242" s="171">
        <v>2</v>
      </c>
      <c r="I242" s="171">
        <v>0.33300000000000002</v>
      </c>
      <c r="J242" s="303">
        <v>5.17</v>
      </c>
      <c r="K242" s="171">
        <v>4</v>
      </c>
      <c r="L242" s="171">
        <v>4</v>
      </c>
      <c r="M242" s="171">
        <v>0</v>
      </c>
      <c r="N242" s="171">
        <v>0</v>
      </c>
      <c r="O242" s="171">
        <v>0</v>
      </c>
      <c r="P242" s="171">
        <v>0</v>
      </c>
      <c r="Q242" s="319">
        <v>15.2</v>
      </c>
      <c r="R242" s="305">
        <v>1.9790000000000001</v>
      </c>
      <c r="S242" s="171">
        <v>22</v>
      </c>
      <c r="T242" s="171">
        <v>15</v>
      </c>
      <c r="U242" s="171">
        <v>9</v>
      </c>
      <c r="V242" s="171">
        <v>6</v>
      </c>
      <c r="W242" s="171">
        <v>9</v>
      </c>
      <c r="X242" s="171">
        <v>1</v>
      </c>
      <c r="Y242" s="171">
        <v>9</v>
      </c>
      <c r="Z242" s="171">
        <v>3</v>
      </c>
      <c r="AA242" s="171">
        <v>0</v>
      </c>
      <c r="AB242" s="171">
        <v>0</v>
      </c>
      <c r="AC242" s="171">
        <v>80</v>
      </c>
      <c r="AD242" s="171">
        <v>92</v>
      </c>
      <c r="AE242" s="171">
        <v>9.2899999999999991</v>
      </c>
      <c r="AF242" s="304">
        <v>12.6</v>
      </c>
      <c r="AG242" s="304">
        <v>3.4</v>
      </c>
      <c r="AH242" s="304">
        <v>5.2</v>
      </c>
      <c r="AI242" s="304">
        <v>5.2</v>
      </c>
      <c r="AJ242" s="303">
        <v>1</v>
      </c>
      <c r="AK242" s="302"/>
      <c r="AL242" s="331">
        <v>0.35899999999999999</v>
      </c>
      <c r="AM242" s="331">
        <v>0.55600000000000005</v>
      </c>
      <c r="AN242" s="331">
        <v>0.91500000000000004</v>
      </c>
      <c r="AO242" s="290"/>
      <c r="AP242" s="331">
        <v>0.5</v>
      </c>
      <c r="AQ242" s="331">
        <v>0.80600000000000005</v>
      </c>
      <c r="AR242" s="331">
        <v>1.306</v>
      </c>
    </row>
    <row r="243" spans="1:44">
      <c r="A243" s="169" t="s">
        <v>2862</v>
      </c>
      <c r="B243" s="171" t="s">
        <v>10</v>
      </c>
      <c r="C243" s="171" t="s">
        <v>2863</v>
      </c>
      <c r="D243" s="171">
        <v>24</v>
      </c>
      <c r="E243" s="171" t="s">
        <v>69</v>
      </c>
      <c r="F243" s="171" t="s">
        <v>43</v>
      </c>
      <c r="G243" s="171">
        <v>0</v>
      </c>
      <c r="H243" s="171">
        <v>1</v>
      </c>
      <c r="I243" s="171">
        <v>0</v>
      </c>
      <c r="J243" s="303">
        <v>9.39</v>
      </c>
      <c r="K243" s="171">
        <v>3</v>
      </c>
      <c r="L243" s="171">
        <v>3</v>
      </c>
      <c r="M243" s="171">
        <v>0</v>
      </c>
      <c r="N243" s="171">
        <v>0</v>
      </c>
      <c r="O243" s="171">
        <v>0</v>
      </c>
      <c r="P243" s="171">
        <v>0</v>
      </c>
      <c r="Q243" s="319">
        <v>15.1</v>
      </c>
      <c r="R243" s="305">
        <v>2.1520000000000001</v>
      </c>
      <c r="S243" s="171">
        <v>25</v>
      </c>
      <c r="T243" s="171">
        <v>16</v>
      </c>
      <c r="U243" s="171">
        <v>16</v>
      </c>
      <c r="V243" s="171">
        <v>5</v>
      </c>
      <c r="W243" s="171">
        <v>8</v>
      </c>
      <c r="X243" s="171">
        <v>2</v>
      </c>
      <c r="Y243" s="171">
        <v>15</v>
      </c>
      <c r="Z243" s="171">
        <v>1</v>
      </c>
      <c r="AA243" s="171">
        <v>0</v>
      </c>
      <c r="AB243" s="171">
        <v>0</v>
      </c>
      <c r="AC243" s="171">
        <v>76</v>
      </c>
      <c r="AD243" s="171">
        <v>48</v>
      </c>
      <c r="AE243" s="171">
        <v>7.2</v>
      </c>
      <c r="AF243" s="304">
        <v>14.7</v>
      </c>
      <c r="AG243" s="304">
        <v>2.9</v>
      </c>
      <c r="AH243" s="304">
        <v>4.7</v>
      </c>
      <c r="AI243" s="304">
        <v>8.8000000000000007</v>
      </c>
      <c r="AJ243" s="303">
        <v>1.88</v>
      </c>
      <c r="AK243" s="302"/>
      <c r="AL243" s="338">
        <v>0.35</v>
      </c>
      <c r="AM243" s="338">
        <v>0.48599999999999999</v>
      </c>
      <c r="AN243" s="338">
        <v>0.83599999999999997</v>
      </c>
      <c r="AO243" s="290"/>
      <c r="AP243" s="338">
        <v>0.58799999999999997</v>
      </c>
      <c r="AQ243" s="338">
        <v>0.85699999999999998</v>
      </c>
      <c r="AR243" s="338">
        <v>1.4450000000000001</v>
      </c>
    </row>
    <row r="244" spans="1:44" ht="15.75" thickBot="1">
      <c r="A244" s="169" t="s">
        <v>2864</v>
      </c>
      <c r="B244" s="171" t="s">
        <v>10</v>
      </c>
      <c r="C244" s="171" t="s">
        <v>2865</v>
      </c>
      <c r="D244" s="171">
        <v>27</v>
      </c>
      <c r="E244" s="171" t="s">
        <v>65</v>
      </c>
      <c r="F244" s="171" t="s">
        <v>34</v>
      </c>
      <c r="G244" s="171">
        <v>0</v>
      </c>
      <c r="H244" s="171">
        <v>1</v>
      </c>
      <c r="I244" s="171">
        <v>0</v>
      </c>
      <c r="J244" s="303">
        <v>1.76</v>
      </c>
      <c r="K244" s="171">
        <v>15</v>
      </c>
      <c r="L244" s="171">
        <v>0</v>
      </c>
      <c r="M244" s="171">
        <v>2</v>
      </c>
      <c r="N244" s="171">
        <v>0</v>
      </c>
      <c r="O244" s="171">
        <v>0</v>
      </c>
      <c r="P244" s="171">
        <v>0</v>
      </c>
      <c r="Q244" s="319">
        <v>15.1</v>
      </c>
      <c r="R244" s="305">
        <v>1.2390000000000001</v>
      </c>
      <c r="S244" s="171">
        <v>13</v>
      </c>
      <c r="T244" s="171">
        <v>4</v>
      </c>
      <c r="U244" s="171">
        <v>3</v>
      </c>
      <c r="V244" s="171">
        <v>2</v>
      </c>
      <c r="W244" s="171">
        <v>6</v>
      </c>
      <c r="X244" s="171">
        <v>1</v>
      </c>
      <c r="Y244" s="171">
        <v>14</v>
      </c>
      <c r="Z244" s="171">
        <v>0</v>
      </c>
      <c r="AA244" s="171">
        <v>0</v>
      </c>
      <c r="AB244" s="171">
        <v>1</v>
      </c>
      <c r="AC244" s="171">
        <v>66</v>
      </c>
      <c r="AD244" s="171">
        <v>242</v>
      </c>
      <c r="AE244" s="171">
        <v>4.2</v>
      </c>
      <c r="AF244" s="304">
        <v>7.6</v>
      </c>
      <c r="AG244" s="304">
        <v>1.2</v>
      </c>
      <c r="AH244" s="304">
        <v>3.5</v>
      </c>
      <c r="AI244" s="304">
        <v>8.1999999999999993</v>
      </c>
      <c r="AJ244" s="303">
        <v>2.33</v>
      </c>
      <c r="AK244" s="302"/>
      <c r="AL244" s="331">
        <v>0.33300000000000002</v>
      </c>
      <c r="AM244" s="331">
        <v>0.4</v>
      </c>
      <c r="AN244" s="331">
        <v>0.73299999999999998</v>
      </c>
      <c r="AO244" s="290"/>
      <c r="AP244" s="331">
        <v>0.26800000000000002</v>
      </c>
      <c r="AQ244" s="331">
        <v>0.35899999999999999</v>
      </c>
      <c r="AR244" s="331">
        <v>0.627</v>
      </c>
    </row>
    <row r="245" spans="1:44" ht="15.75" thickBot="1">
      <c r="A245" s="169" t="s">
        <v>2866</v>
      </c>
      <c r="B245" s="171" t="s">
        <v>10</v>
      </c>
      <c r="C245" s="171" t="s">
        <v>2867</v>
      </c>
      <c r="D245" s="171">
        <v>24</v>
      </c>
      <c r="E245" s="171" t="s">
        <v>33</v>
      </c>
      <c r="F245" s="171" t="s">
        <v>34</v>
      </c>
      <c r="G245" s="171">
        <v>0</v>
      </c>
      <c r="H245" s="171">
        <v>1</v>
      </c>
      <c r="I245" s="171">
        <v>0</v>
      </c>
      <c r="J245" s="303">
        <v>6.46</v>
      </c>
      <c r="K245" s="171">
        <v>4</v>
      </c>
      <c r="L245" s="171">
        <v>3</v>
      </c>
      <c r="M245" s="171">
        <v>0</v>
      </c>
      <c r="N245" s="171">
        <v>0</v>
      </c>
      <c r="O245" s="171">
        <v>0</v>
      </c>
      <c r="P245" s="171">
        <v>0</v>
      </c>
      <c r="Q245" s="319">
        <v>15.1</v>
      </c>
      <c r="R245" s="305">
        <v>1.1739999999999999</v>
      </c>
      <c r="S245" s="171">
        <v>12</v>
      </c>
      <c r="T245" s="171">
        <v>12</v>
      </c>
      <c r="U245" s="171">
        <v>11</v>
      </c>
      <c r="V245" s="171">
        <v>3</v>
      </c>
      <c r="W245" s="171">
        <v>6</v>
      </c>
      <c r="X245" s="171">
        <v>0</v>
      </c>
      <c r="Y245" s="171">
        <v>9</v>
      </c>
      <c r="Z245" s="171">
        <v>0</v>
      </c>
      <c r="AA245" s="171">
        <v>0</v>
      </c>
      <c r="AB245" s="171">
        <v>0</v>
      </c>
      <c r="AC245" s="171">
        <v>63</v>
      </c>
      <c r="AD245" s="171">
        <v>69</v>
      </c>
      <c r="AE245" s="171">
        <v>5.7</v>
      </c>
      <c r="AF245" s="304">
        <v>7</v>
      </c>
      <c r="AG245" s="304">
        <v>1.8</v>
      </c>
      <c r="AH245" s="304">
        <v>3.5</v>
      </c>
      <c r="AI245" s="304">
        <v>5.3</v>
      </c>
      <c r="AJ245" s="303">
        <v>1.5</v>
      </c>
      <c r="AK245" s="302"/>
      <c r="AL245" s="331">
        <v>0.24199999999999999</v>
      </c>
      <c r="AM245" s="331">
        <v>0.45200000000000001</v>
      </c>
      <c r="AN245" s="331">
        <v>0.69399999999999995</v>
      </c>
      <c r="AO245" s="290"/>
      <c r="AP245" s="331">
        <v>0.33300000000000002</v>
      </c>
      <c r="AQ245" s="331">
        <v>0.34599999999999997</v>
      </c>
      <c r="AR245" s="331">
        <v>0.67900000000000005</v>
      </c>
    </row>
    <row r="246" spans="1:44" ht="15.75" thickBot="1">
      <c r="A246" s="169" t="s">
        <v>2868</v>
      </c>
      <c r="B246" s="171" t="s">
        <v>35</v>
      </c>
      <c r="C246" s="171" t="s">
        <v>2869</v>
      </c>
      <c r="D246" s="171">
        <v>23</v>
      </c>
      <c r="E246" s="171" t="s">
        <v>58</v>
      </c>
      <c r="F246" s="171" t="s">
        <v>43</v>
      </c>
      <c r="G246" s="171">
        <v>0</v>
      </c>
      <c r="H246" s="171">
        <v>1</v>
      </c>
      <c r="I246" s="171">
        <v>0</v>
      </c>
      <c r="J246" s="303">
        <v>3</v>
      </c>
      <c r="K246" s="171">
        <v>16</v>
      </c>
      <c r="L246" s="171">
        <v>0</v>
      </c>
      <c r="M246" s="171">
        <v>3</v>
      </c>
      <c r="N246" s="171">
        <v>0</v>
      </c>
      <c r="O246" s="171">
        <v>0</v>
      </c>
      <c r="P246" s="171">
        <v>0</v>
      </c>
      <c r="Q246" s="319">
        <v>15</v>
      </c>
      <c r="R246" s="305">
        <v>1</v>
      </c>
      <c r="S246" s="171">
        <v>13</v>
      </c>
      <c r="T246" s="171">
        <v>5</v>
      </c>
      <c r="U246" s="171">
        <v>5</v>
      </c>
      <c r="V246" s="171">
        <v>1</v>
      </c>
      <c r="W246" s="171">
        <v>2</v>
      </c>
      <c r="X246" s="171">
        <v>0</v>
      </c>
      <c r="Y246" s="171">
        <v>26</v>
      </c>
      <c r="Z246" s="171">
        <v>0</v>
      </c>
      <c r="AA246" s="171">
        <v>0</v>
      </c>
      <c r="AB246" s="171">
        <v>0</v>
      </c>
      <c r="AC246" s="171">
        <v>60</v>
      </c>
      <c r="AD246" s="171">
        <v>145</v>
      </c>
      <c r="AE246" s="171">
        <v>0.96</v>
      </c>
      <c r="AF246" s="304">
        <v>7.8</v>
      </c>
      <c r="AG246" s="304">
        <v>0.6</v>
      </c>
      <c r="AH246" s="304">
        <v>1.2</v>
      </c>
      <c r="AI246" s="304">
        <v>15.6</v>
      </c>
      <c r="AJ246" s="303">
        <v>13</v>
      </c>
      <c r="AK246" s="302"/>
      <c r="AL246" s="331">
        <v>0.22700000000000001</v>
      </c>
      <c r="AM246" s="331">
        <v>0.19</v>
      </c>
      <c r="AN246" s="331">
        <v>0.41799999999999998</v>
      </c>
      <c r="AO246" s="290"/>
      <c r="AP246" s="331">
        <v>0.26300000000000001</v>
      </c>
      <c r="AQ246" s="331">
        <v>0.432</v>
      </c>
      <c r="AR246" s="331">
        <v>0.69599999999999995</v>
      </c>
    </row>
    <row r="247" spans="1:44" ht="15.75" thickBot="1">
      <c r="A247" s="169" t="s">
        <v>2870</v>
      </c>
      <c r="B247" s="171" t="s">
        <v>10</v>
      </c>
      <c r="C247" s="171" t="s">
        <v>2871</v>
      </c>
      <c r="D247" s="171">
        <v>27</v>
      </c>
      <c r="E247" s="171" t="s">
        <v>47</v>
      </c>
      <c r="F247" s="171" t="s">
        <v>43</v>
      </c>
      <c r="G247" s="171">
        <v>0</v>
      </c>
      <c r="H247" s="171">
        <v>1</v>
      </c>
      <c r="I247" s="171">
        <v>0</v>
      </c>
      <c r="J247" s="303">
        <v>4.3</v>
      </c>
      <c r="K247" s="171">
        <v>3</v>
      </c>
      <c r="L247" s="171">
        <v>3</v>
      </c>
      <c r="M247" s="171">
        <v>0</v>
      </c>
      <c r="N247" s="171">
        <v>0</v>
      </c>
      <c r="O247" s="171">
        <v>0</v>
      </c>
      <c r="P247" s="171">
        <v>0</v>
      </c>
      <c r="Q247" s="319">
        <v>14.2</v>
      </c>
      <c r="R247" s="305">
        <v>1.7050000000000001</v>
      </c>
      <c r="S247" s="171">
        <v>14</v>
      </c>
      <c r="T247" s="171">
        <v>7</v>
      </c>
      <c r="U247" s="171">
        <v>7</v>
      </c>
      <c r="V247" s="171">
        <v>2</v>
      </c>
      <c r="W247" s="171">
        <v>11</v>
      </c>
      <c r="X247" s="171">
        <v>1</v>
      </c>
      <c r="Y247" s="171">
        <v>6</v>
      </c>
      <c r="Z247" s="171">
        <v>0</v>
      </c>
      <c r="AA247" s="171">
        <v>1</v>
      </c>
      <c r="AB247" s="171">
        <v>0</v>
      </c>
      <c r="AC247" s="171">
        <v>67</v>
      </c>
      <c r="AD247" s="171">
        <v>100</v>
      </c>
      <c r="AE247" s="171">
        <v>6.36</v>
      </c>
      <c r="AF247" s="304">
        <v>8.6</v>
      </c>
      <c r="AG247" s="304">
        <v>1.2</v>
      </c>
      <c r="AH247" s="304">
        <v>6.8</v>
      </c>
      <c r="AI247" s="304">
        <v>3.7</v>
      </c>
      <c r="AJ247" s="303">
        <v>0.55000000000000004</v>
      </c>
      <c r="AK247" s="302"/>
      <c r="AL247" s="331">
        <v>0.378</v>
      </c>
      <c r="AM247" s="331">
        <v>0.41399999999999998</v>
      </c>
      <c r="AN247" s="331">
        <v>0.79200000000000004</v>
      </c>
      <c r="AO247" s="290"/>
      <c r="AP247" s="331">
        <v>0.36699999999999999</v>
      </c>
      <c r="AQ247" s="331">
        <v>0.48099999999999998</v>
      </c>
      <c r="AR247" s="331">
        <v>0.84799999999999998</v>
      </c>
    </row>
    <row r="248" spans="1:44" ht="15.75" thickBot="1">
      <c r="A248" s="169" t="s">
        <v>2872</v>
      </c>
      <c r="B248" s="171" t="s">
        <v>35</v>
      </c>
      <c r="C248" s="171" t="s">
        <v>2873</v>
      </c>
      <c r="D248" s="171">
        <v>29</v>
      </c>
      <c r="E248" s="171" t="s">
        <v>62</v>
      </c>
      <c r="F248" s="171" t="s">
        <v>34</v>
      </c>
      <c r="G248" s="171">
        <v>0</v>
      </c>
      <c r="H248" s="171">
        <v>1</v>
      </c>
      <c r="I248" s="171">
        <v>0</v>
      </c>
      <c r="J248" s="303">
        <v>10.43</v>
      </c>
      <c r="K248" s="171">
        <v>12</v>
      </c>
      <c r="L248" s="171">
        <v>0</v>
      </c>
      <c r="M248" s="171">
        <v>5</v>
      </c>
      <c r="N248" s="171">
        <v>0</v>
      </c>
      <c r="O248" s="171">
        <v>0</v>
      </c>
      <c r="P248" s="171">
        <v>0</v>
      </c>
      <c r="Q248" s="319">
        <v>14.2</v>
      </c>
      <c r="R248" s="305">
        <v>2.25</v>
      </c>
      <c r="S248" s="171">
        <v>23</v>
      </c>
      <c r="T248" s="171">
        <v>17</v>
      </c>
      <c r="U248" s="171">
        <v>17</v>
      </c>
      <c r="V248" s="171">
        <v>7</v>
      </c>
      <c r="W248" s="171">
        <v>10</v>
      </c>
      <c r="X248" s="171">
        <v>2</v>
      </c>
      <c r="Y248" s="171">
        <v>13</v>
      </c>
      <c r="Z248" s="171">
        <v>0</v>
      </c>
      <c r="AA248" s="171">
        <v>0</v>
      </c>
      <c r="AB248" s="171">
        <v>0</v>
      </c>
      <c r="AC248" s="171">
        <v>77</v>
      </c>
      <c r="AD248" s="171">
        <v>43</v>
      </c>
      <c r="AE248" s="171">
        <v>9.64</v>
      </c>
      <c r="AF248" s="304">
        <v>14.1</v>
      </c>
      <c r="AG248" s="304">
        <v>4.3</v>
      </c>
      <c r="AH248" s="304">
        <v>6.1</v>
      </c>
      <c r="AI248" s="304">
        <v>8</v>
      </c>
      <c r="AJ248" s="303">
        <v>1.3</v>
      </c>
      <c r="AK248" s="302"/>
      <c r="AL248" s="331">
        <v>0.45500000000000002</v>
      </c>
      <c r="AM248" s="331">
        <v>0.64300000000000002</v>
      </c>
      <c r="AN248" s="331">
        <v>1.097</v>
      </c>
      <c r="AO248" s="290"/>
      <c r="AP248" s="331">
        <v>0.40899999999999997</v>
      </c>
      <c r="AQ248" s="331">
        <v>0.872</v>
      </c>
      <c r="AR248" s="331">
        <v>1.2809999999999999</v>
      </c>
    </row>
    <row r="249" spans="1:44" ht="15.75" thickBot="1">
      <c r="A249" s="169" t="s">
        <v>2874</v>
      </c>
      <c r="B249" s="171" t="s">
        <v>10</v>
      </c>
      <c r="C249" s="171" t="s">
        <v>2875</v>
      </c>
      <c r="D249" s="171">
        <v>27</v>
      </c>
      <c r="E249" s="171" t="s">
        <v>100</v>
      </c>
      <c r="F249" s="171" t="s">
        <v>43</v>
      </c>
      <c r="G249" s="171">
        <v>0</v>
      </c>
      <c r="H249" s="171">
        <v>0</v>
      </c>
      <c r="I249" s="171"/>
      <c r="J249" s="303">
        <v>8.16</v>
      </c>
      <c r="K249" s="171">
        <v>5</v>
      </c>
      <c r="L249" s="171">
        <v>0</v>
      </c>
      <c r="M249" s="171">
        <v>3</v>
      </c>
      <c r="N249" s="171">
        <v>0</v>
      </c>
      <c r="O249" s="171">
        <v>0</v>
      </c>
      <c r="P249" s="171">
        <v>0</v>
      </c>
      <c r="Q249" s="319">
        <v>14.1</v>
      </c>
      <c r="R249" s="305">
        <v>2.1629999999999998</v>
      </c>
      <c r="S249" s="171">
        <v>24</v>
      </c>
      <c r="T249" s="171">
        <v>13</v>
      </c>
      <c r="U249" s="171">
        <v>13</v>
      </c>
      <c r="V249" s="171">
        <v>1</v>
      </c>
      <c r="W249" s="171">
        <v>7</v>
      </c>
      <c r="X249" s="171">
        <v>2</v>
      </c>
      <c r="Y249" s="171">
        <v>4</v>
      </c>
      <c r="Z249" s="171">
        <v>3</v>
      </c>
      <c r="AA249" s="171">
        <v>0</v>
      </c>
      <c r="AB249" s="171">
        <v>0</v>
      </c>
      <c r="AC249" s="171">
        <v>77</v>
      </c>
      <c r="AD249" s="171">
        <v>55</v>
      </c>
      <c r="AE249" s="171">
        <v>5.6</v>
      </c>
      <c r="AF249" s="304">
        <v>15.1</v>
      </c>
      <c r="AG249" s="304">
        <v>0.6</v>
      </c>
      <c r="AH249" s="304">
        <v>4.4000000000000004</v>
      </c>
      <c r="AI249" s="304">
        <v>2.5</v>
      </c>
      <c r="AJ249" s="303">
        <v>0.56999999999999995</v>
      </c>
      <c r="AK249" s="302"/>
      <c r="AL249" s="331">
        <v>0.51600000000000001</v>
      </c>
      <c r="AM249" s="331">
        <v>0.52</v>
      </c>
      <c r="AN249" s="331">
        <v>1.036</v>
      </c>
      <c r="AO249" s="290"/>
      <c r="AP249" s="331">
        <v>0.40899999999999997</v>
      </c>
      <c r="AQ249" s="331">
        <v>0.48699999999999999</v>
      </c>
      <c r="AR249" s="331">
        <v>0.89600000000000002</v>
      </c>
    </row>
    <row r="250" spans="1:44" ht="15.75" thickBot="1">
      <c r="A250" s="169" t="s">
        <v>2876</v>
      </c>
      <c r="B250" s="171" t="s">
        <v>10</v>
      </c>
      <c r="C250" s="171" t="s">
        <v>2877</v>
      </c>
      <c r="D250" s="171">
        <v>24</v>
      </c>
      <c r="E250" s="171" t="s">
        <v>137</v>
      </c>
      <c r="F250" s="171" t="s">
        <v>34</v>
      </c>
      <c r="G250" s="171">
        <v>0</v>
      </c>
      <c r="H250" s="171">
        <v>1</v>
      </c>
      <c r="I250" s="171">
        <v>0</v>
      </c>
      <c r="J250" s="303">
        <v>3.14</v>
      </c>
      <c r="K250" s="171">
        <v>7</v>
      </c>
      <c r="L250" s="171">
        <v>0</v>
      </c>
      <c r="M250" s="171">
        <v>5</v>
      </c>
      <c r="N250" s="171">
        <v>0</v>
      </c>
      <c r="O250" s="171">
        <v>0</v>
      </c>
      <c r="P250" s="171">
        <v>0</v>
      </c>
      <c r="Q250" s="319">
        <v>14.1</v>
      </c>
      <c r="R250" s="305">
        <v>1.395</v>
      </c>
      <c r="S250" s="171">
        <v>11</v>
      </c>
      <c r="T250" s="171">
        <v>6</v>
      </c>
      <c r="U250" s="171">
        <v>5</v>
      </c>
      <c r="V250" s="171">
        <v>1</v>
      </c>
      <c r="W250" s="171">
        <v>9</v>
      </c>
      <c r="X250" s="171">
        <v>0</v>
      </c>
      <c r="Y250" s="171">
        <v>18</v>
      </c>
      <c r="Z250" s="171">
        <v>0</v>
      </c>
      <c r="AA250" s="171">
        <v>0</v>
      </c>
      <c r="AB250" s="171">
        <v>3</v>
      </c>
      <c r="AC250" s="171">
        <v>62</v>
      </c>
      <c r="AD250" s="171">
        <v>147</v>
      </c>
      <c r="AE250" s="171">
        <v>3.44</v>
      </c>
      <c r="AF250" s="304">
        <v>6.9</v>
      </c>
      <c r="AG250" s="304">
        <v>0.6</v>
      </c>
      <c r="AH250" s="304">
        <v>5.7</v>
      </c>
      <c r="AI250" s="304">
        <v>11.3</v>
      </c>
      <c r="AJ250" s="303">
        <v>2</v>
      </c>
      <c r="AK250" s="302"/>
      <c r="AL250" s="331">
        <v>0.35299999999999998</v>
      </c>
      <c r="AM250" s="331">
        <v>0.26900000000000002</v>
      </c>
      <c r="AN250" s="331">
        <v>0.622</v>
      </c>
      <c r="AO250" s="290"/>
      <c r="AP250" s="331">
        <v>0.29599999999999999</v>
      </c>
      <c r="AQ250" s="331">
        <v>0.4</v>
      </c>
      <c r="AR250" s="331">
        <v>0.69599999999999995</v>
      </c>
    </row>
    <row r="251" spans="1:44" ht="15.75" thickBot="1">
      <c r="A251" s="169" t="s">
        <v>2878</v>
      </c>
      <c r="B251" s="171" t="s">
        <v>35</v>
      </c>
      <c r="C251" s="171" t="s">
        <v>2879</v>
      </c>
      <c r="D251" s="171">
        <v>27</v>
      </c>
      <c r="E251" s="171" t="s">
        <v>51</v>
      </c>
      <c r="F251" s="171" t="s">
        <v>43</v>
      </c>
      <c r="G251" s="171">
        <v>2</v>
      </c>
      <c r="H251" s="171">
        <v>1</v>
      </c>
      <c r="I251" s="171">
        <v>0.66700000000000004</v>
      </c>
      <c r="J251" s="303">
        <v>3.14</v>
      </c>
      <c r="K251" s="171">
        <v>13</v>
      </c>
      <c r="L251" s="171">
        <v>0</v>
      </c>
      <c r="M251" s="171">
        <v>2</v>
      </c>
      <c r="N251" s="171">
        <v>0</v>
      </c>
      <c r="O251" s="171">
        <v>0</v>
      </c>
      <c r="P251" s="171">
        <v>0</v>
      </c>
      <c r="Q251" s="319">
        <v>14.1</v>
      </c>
      <c r="R251" s="305">
        <v>1.1859999999999999</v>
      </c>
      <c r="S251" s="171">
        <v>13</v>
      </c>
      <c r="T251" s="171">
        <v>5</v>
      </c>
      <c r="U251" s="171">
        <v>5</v>
      </c>
      <c r="V251" s="171">
        <v>2</v>
      </c>
      <c r="W251" s="171">
        <v>4</v>
      </c>
      <c r="X251" s="171">
        <v>0</v>
      </c>
      <c r="Y251" s="171">
        <v>15</v>
      </c>
      <c r="Z251" s="171">
        <v>1</v>
      </c>
      <c r="AA251" s="171">
        <v>0</v>
      </c>
      <c r="AB251" s="171">
        <v>0</v>
      </c>
      <c r="AC251" s="171">
        <v>60</v>
      </c>
      <c r="AD251" s="171">
        <v>139</v>
      </c>
      <c r="AE251" s="171">
        <v>3.93</v>
      </c>
      <c r="AF251" s="304">
        <v>8.1999999999999993</v>
      </c>
      <c r="AG251" s="304">
        <v>1.3</v>
      </c>
      <c r="AH251" s="304">
        <v>2.5</v>
      </c>
      <c r="AI251" s="304">
        <v>9.4</v>
      </c>
      <c r="AJ251" s="303">
        <v>3.75</v>
      </c>
      <c r="AK251" s="302"/>
      <c r="AL251" s="331">
        <v>0.115</v>
      </c>
      <c r="AM251" s="331">
        <v>0.08</v>
      </c>
      <c r="AN251" s="331">
        <v>0.19500000000000001</v>
      </c>
      <c r="AO251" s="290"/>
      <c r="AP251" s="331">
        <v>0.441</v>
      </c>
      <c r="AQ251" s="331">
        <v>0.63300000000000001</v>
      </c>
      <c r="AR251" s="331">
        <v>1.075</v>
      </c>
    </row>
    <row r="252" spans="1:44" ht="15.75" thickBot="1">
      <c r="A252" s="169" t="s">
        <v>2880</v>
      </c>
      <c r="B252" s="171" t="s">
        <v>10</v>
      </c>
      <c r="C252" s="171" t="s">
        <v>2881</v>
      </c>
      <c r="D252" s="171">
        <v>27</v>
      </c>
      <c r="E252" s="171" t="s">
        <v>58</v>
      </c>
      <c r="F252" s="171" t="s">
        <v>43</v>
      </c>
      <c r="G252" s="171">
        <v>1</v>
      </c>
      <c r="H252" s="171">
        <v>1</v>
      </c>
      <c r="I252" s="171">
        <v>0.5</v>
      </c>
      <c r="J252" s="303">
        <v>2.5099999999999998</v>
      </c>
      <c r="K252" s="171">
        <v>16</v>
      </c>
      <c r="L252" s="171">
        <v>0</v>
      </c>
      <c r="M252" s="171">
        <v>1</v>
      </c>
      <c r="N252" s="171">
        <v>0</v>
      </c>
      <c r="O252" s="171">
        <v>0</v>
      </c>
      <c r="P252" s="171">
        <v>0</v>
      </c>
      <c r="Q252" s="319">
        <v>14.1</v>
      </c>
      <c r="R252" s="305">
        <v>0.90700000000000003</v>
      </c>
      <c r="S252" s="171">
        <v>7</v>
      </c>
      <c r="T252" s="171">
        <v>4</v>
      </c>
      <c r="U252" s="171">
        <v>4</v>
      </c>
      <c r="V252" s="171">
        <v>1</v>
      </c>
      <c r="W252" s="171">
        <v>6</v>
      </c>
      <c r="X252" s="171">
        <v>0</v>
      </c>
      <c r="Y252" s="171">
        <v>18</v>
      </c>
      <c r="Z252" s="171">
        <v>0</v>
      </c>
      <c r="AA252" s="171">
        <v>0</v>
      </c>
      <c r="AB252" s="171">
        <v>0</v>
      </c>
      <c r="AC252" s="171">
        <v>53</v>
      </c>
      <c r="AD252" s="171">
        <v>174</v>
      </c>
      <c r="AE252" s="171">
        <v>2.81</v>
      </c>
      <c r="AF252" s="304">
        <v>4.4000000000000004</v>
      </c>
      <c r="AG252" s="304">
        <v>0.6</v>
      </c>
      <c r="AH252" s="304">
        <v>3.8</v>
      </c>
      <c r="AI252" s="304">
        <v>11.3</v>
      </c>
      <c r="AJ252" s="303">
        <v>3</v>
      </c>
      <c r="AK252" s="302"/>
      <c r="AL252" s="331">
        <v>0.1</v>
      </c>
      <c r="AM252" s="331">
        <v>0.21099999999999999</v>
      </c>
      <c r="AN252" s="331">
        <v>0.311</v>
      </c>
      <c r="AO252" s="290"/>
      <c r="AP252" s="331">
        <v>0.34399999999999997</v>
      </c>
      <c r="AQ252" s="331">
        <v>0.29599999999999999</v>
      </c>
      <c r="AR252" s="331">
        <v>0.64</v>
      </c>
    </row>
    <row r="253" spans="1:44" ht="15.75" thickBot="1">
      <c r="A253" s="169" t="s">
        <v>2882</v>
      </c>
      <c r="B253" s="171" t="s">
        <v>35</v>
      </c>
      <c r="C253" s="171" t="s">
        <v>2883</v>
      </c>
      <c r="D253" s="171">
        <v>29</v>
      </c>
      <c r="E253" s="171" t="s">
        <v>53</v>
      </c>
      <c r="F253" s="171" t="s">
        <v>54</v>
      </c>
      <c r="G253" s="171">
        <v>0</v>
      </c>
      <c r="H253" s="171">
        <v>2</v>
      </c>
      <c r="I253" s="171">
        <v>0</v>
      </c>
      <c r="J253" s="303">
        <v>9</v>
      </c>
      <c r="K253" s="171">
        <v>4</v>
      </c>
      <c r="L253" s="171">
        <v>2</v>
      </c>
      <c r="M253" s="171">
        <v>0</v>
      </c>
      <c r="N253" s="171">
        <v>0</v>
      </c>
      <c r="O253" s="171">
        <v>0</v>
      </c>
      <c r="P253" s="171">
        <v>0</v>
      </c>
      <c r="Q253" s="319">
        <v>14</v>
      </c>
      <c r="R253" s="305">
        <v>2.3570000000000002</v>
      </c>
      <c r="S253" s="171">
        <v>24</v>
      </c>
      <c r="T253" s="171">
        <v>15</v>
      </c>
      <c r="U253" s="171">
        <v>14</v>
      </c>
      <c r="V253" s="171">
        <v>6</v>
      </c>
      <c r="W253" s="171">
        <v>9</v>
      </c>
      <c r="X253" s="171">
        <v>1</v>
      </c>
      <c r="Y253" s="171">
        <v>8</v>
      </c>
      <c r="Z253" s="171">
        <v>0</v>
      </c>
      <c r="AA253" s="171">
        <v>0</v>
      </c>
      <c r="AB253" s="171">
        <v>2</v>
      </c>
      <c r="AC253" s="171">
        <v>74</v>
      </c>
      <c r="AD253" s="171">
        <v>51</v>
      </c>
      <c r="AE253" s="171">
        <v>9.52</v>
      </c>
      <c r="AF253" s="304">
        <v>15.4</v>
      </c>
      <c r="AG253" s="304">
        <v>3.9</v>
      </c>
      <c r="AH253" s="304">
        <v>5.8</v>
      </c>
      <c r="AI253" s="304">
        <v>5.0999999999999996</v>
      </c>
      <c r="AJ253" s="303">
        <v>0.89</v>
      </c>
      <c r="AK253" s="302"/>
      <c r="AL253" s="331">
        <v>0.48</v>
      </c>
      <c r="AM253" s="331">
        <v>0.81799999999999995</v>
      </c>
      <c r="AN253" s="331">
        <v>1.298</v>
      </c>
      <c r="AO253" s="290"/>
      <c r="AP253" s="331">
        <v>0.44700000000000001</v>
      </c>
      <c r="AQ253" s="331">
        <v>0.73199999999999998</v>
      </c>
      <c r="AR253" s="331">
        <v>1.179</v>
      </c>
    </row>
    <row r="254" spans="1:44" ht="15.75" thickBot="1">
      <c r="A254" s="169" t="s">
        <v>2884</v>
      </c>
      <c r="B254" s="171" t="s">
        <v>10</v>
      </c>
      <c r="C254" s="171" t="s">
        <v>2885</v>
      </c>
      <c r="D254" s="171">
        <v>29</v>
      </c>
      <c r="E254" s="171" t="s">
        <v>44</v>
      </c>
      <c r="F254" s="171" t="s">
        <v>34</v>
      </c>
      <c r="G254" s="171">
        <v>0</v>
      </c>
      <c r="H254" s="171">
        <v>0</v>
      </c>
      <c r="I254" s="171"/>
      <c r="J254" s="303">
        <v>2.63</v>
      </c>
      <c r="K254" s="171">
        <v>13</v>
      </c>
      <c r="L254" s="171">
        <v>0</v>
      </c>
      <c r="M254" s="171">
        <v>6</v>
      </c>
      <c r="N254" s="171">
        <v>0</v>
      </c>
      <c r="O254" s="171">
        <v>0</v>
      </c>
      <c r="P254" s="171">
        <v>0</v>
      </c>
      <c r="Q254" s="319">
        <v>13.2</v>
      </c>
      <c r="R254" s="305">
        <v>1.39</v>
      </c>
      <c r="S254" s="171">
        <v>11</v>
      </c>
      <c r="T254" s="171">
        <v>6</v>
      </c>
      <c r="U254" s="171">
        <v>4</v>
      </c>
      <c r="V254" s="171">
        <v>2</v>
      </c>
      <c r="W254" s="171">
        <v>8</v>
      </c>
      <c r="X254" s="171">
        <v>0</v>
      </c>
      <c r="Y254" s="171">
        <v>15</v>
      </c>
      <c r="Z254" s="171">
        <v>1</v>
      </c>
      <c r="AA254" s="171">
        <v>0</v>
      </c>
      <c r="AB254" s="171">
        <v>1</v>
      </c>
      <c r="AC254" s="171">
        <v>60</v>
      </c>
      <c r="AD254" s="171">
        <v>179</v>
      </c>
      <c r="AE254" s="171">
        <v>4.84</v>
      </c>
      <c r="AF254" s="304">
        <v>7.2</v>
      </c>
      <c r="AG254" s="304">
        <v>1.3</v>
      </c>
      <c r="AH254" s="304">
        <v>5.3</v>
      </c>
      <c r="AI254" s="304">
        <v>9.9</v>
      </c>
      <c r="AJ254" s="303">
        <v>1.88</v>
      </c>
      <c r="AK254" s="302"/>
      <c r="AL254" s="331">
        <v>0.24</v>
      </c>
      <c r="AM254" s="331">
        <v>0.41699999999999998</v>
      </c>
      <c r="AN254" s="331">
        <v>0.65700000000000003</v>
      </c>
      <c r="AO254" s="290"/>
      <c r="AP254" s="331">
        <v>0.4</v>
      </c>
      <c r="AQ254" s="331">
        <v>0.44400000000000001</v>
      </c>
      <c r="AR254" s="331">
        <v>0.84399999999999997</v>
      </c>
    </row>
    <row r="255" spans="1:44" ht="15.75" thickBot="1">
      <c r="A255" s="169" t="s">
        <v>2886</v>
      </c>
      <c r="B255" s="171" t="s">
        <v>10</v>
      </c>
      <c r="C255" s="171" t="s">
        <v>2887</v>
      </c>
      <c r="D255" s="171">
        <v>28</v>
      </c>
      <c r="E255" s="171" t="s">
        <v>100</v>
      </c>
      <c r="F255" s="171" t="s">
        <v>43</v>
      </c>
      <c r="G255" s="171">
        <v>1</v>
      </c>
      <c r="H255" s="171">
        <v>1</v>
      </c>
      <c r="I255" s="171">
        <v>0.5</v>
      </c>
      <c r="J255" s="303">
        <v>2.63</v>
      </c>
      <c r="K255" s="171">
        <v>6</v>
      </c>
      <c r="L255" s="171">
        <v>2</v>
      </c>
      <c r="M255" s="171">
        <v>2</v>
      </c>
      <c r="N255" s="171">
        <v>0</v>
      </c>
      <c r="O255" s="171">
        <v>0</v>
      </c>
      <c r="P255" s="171">
        <v>0</v>
      </c>
      <c r="Q255" s="319">
        <v>13.2</v>
      </c>
      <c r="R255" s="305">
        <v>0.878</v>
      </c>
      <c r="S255" s="171">
        <v>10</v>
      </c>
      <c r="T255" s="171">
        <v>6</v>
      </c>
      <c r="U255" s="171">
        <v>4</v>
      </c>
      <c r="V255" s="171">
        <v>1</v>
      </c>
      <c r="W255" s="171">
        <v>2</v>
      </c>
      <c r="X255" s="171">
        <v>0</v>
      </c>
      <c r="Y255" s="171">
        <v>11</v>
      </c>
      <c r="Z255" s="171">
        <v>1</v>
      </c>
      <c r="AA255" s="171">
        <v>0</v>
      </c>
      <c r="AB255" s="171">
        <v>0</v>
      </c>
      <c r="AC255" s="171">
        <v>56</v>
      </c>
      <c r="AD255" s="171">
        <v>171</v>
      </c>
      <c r="AE255" s="171">
        <v>3.16</v>
      </c>
      <c r="AF255" s="304">
        <v>6.6</v>
      </c>
      <c r="AG255" s="304">
        <v>0.7</v>
      </c>
      <c r="AH255" s="304">
        <v>1.3</v>
      </c>
      <c r="AI255" s="304">
        <v>7.2</v>
      </c>
      <c r="AJ255" s="303">
        <v>5.5</v>
      </c>
      <c r="AK255" s="302"/>
      <c r="AL255" s="331">
        <v>0.24099999999999999</v>
      </c>
      <c r="AM255" s="331">
        <v>0.25900000000000001</v>
      </c>
      <c r="AN255" s="331">
        <v>0.501</v>
      </c>
      <c r="AO255" s="290"/>
      <c r="AP255" s="331">
        <v>0.222</v>
      </c>
      <c r="AQ255" s="331">
        <v>0.308</v>
      </c>
      <c r="AR255" s="331">
        <v>0.53</v>
      </c>
    </row>
    <row r="256" spans="1:44" ht="15.75" thickBot="1">
      <c r="A256" s="169" t="s">
        <v>2888</v>
      </c>
      <c r="B256" s="171" t="s">
        <v>35</v>
      </c>
      <c r="C256" s="171" t="s">
        <v>2889</v>
      </c>
      <c r="D256" s="171">
        <v>24</v>
      </c>
      <c r="E256" s="171" t="s">
        <v>62</v>
      </c>
      <c r="F256" s="171" t="s">
        <v>34</v>
      </c>
      <c r="G256" s="171">
        <v>1</v>
      </c>
      <c r="H256" s="171">
        <v>2</v>
      </c>
      <c r="I256" s="171">
        <v>0.33300000000000002</v>
      </c>
      <c r="J256" s="303">
        <v>7.43</v>
      </c>
      <c r="K256" s="171">
        <v>4</v>
      </c>
      <c r="L256" s="171">
        <v>2</v>
      </c>
      <c r="M256" s="171">
        <v>1</v>
      </c>
      <c r="N256" s="171">
        <v>0</v>
      </c>
      <c r="O256" s="171">
        <v>0</v>
      </c>
      <c r="P256" s="171">
        <v>0</v>
      </c>
      <c r="Q256" s="319">
        <v>13.1</v>
      </c>
      <c r="R256" s="305">
        <v>1.575</v>
      </c>
      <c r="S256" s="171">
        <v>15</v>
      </c>
      <c r="T256" s="171">
        <v>12</v>
      </c>
      <c r="U256" s="171">
        <v>11</v>
      </c>
      <c r="V256" s="171">
        <v>4</v>
      </c>
      <c r="W256" s="171">
        <v>6</v>
      </c>
      <c r="X256" s="171">
        <v>0</v>
      </c>
      <c r="Y256" s="171">
        <v>13</v>
      </c>
      <c r="Z256" s="171">
        <v>0</v>
      </c>
      <c r="AA256" s="171">
        <v>0</v>
      </c>
      <c r="AB256" s="171">
        <v>1</v>
      </c>
      <c r="AC256" s="171">
        <v>62</v>
      </c>
      <c r="AD256" s="171">
        <v>60</v>
      </c>
      <c r="AE256" s="171">
        <v>6.46</v>
      </c>
      <c r="AF256" s="304">
        <v>10.1</v>
      </c>
      <c r="AG256" s="304">
        <v>2.7</v>
      </c>
      <c r="AH256" s="304">
        <v>4.0999999999999996</v>
      </c>
      <c r="AI256" s="304">
        <v>8.8000000000000007</v>
      </c>
      <c r="AJ256" s="303">
        <v>2.17</v>
      </c>
      <c r="AK256" s="302"/>
      <c r="AL256" s="331">
        <v>0.42099999999999999</v>
      </c>
      <c r="AM256" s="331">
        <v>0.625</v>
      </c>
      <c r="AN256" s="331">
        <v>1.046</v>
      </c>
      <c r="AO256" s="290"/>
      <c r="AP256" s="331">
        <v>0.30199999999999999</v>
      </c>
      <c r="AQ256" s="331">
        <v>0.52500000000000002</v>
      </c>
      <c r="AR256" s="331">
        <v>0.82699999999999996</v>
      </c>
    </row>
    <row r="257" spans="1:44" ht="15.75" thickBot="1">
      <c r="A257" s="169" t="s">
        <v>2890</v>
      </c>
      <c r="B257" s="171" t="s">
        <v>10</v>
      </c>
      <c r="C257" s="171" t="s">
        <v>2891</v>
      </c>
      <c r="D257" s="171">
        <v>28</v>
      </c>
      <c r="E257" s="171" t="s">
        <v>119</v>
      </c>
      <c r="F257" s="171" t="s">
        <v>34</v>
      </c>
      <c r="G257" s="171">
        <v>1</v>
      </c>
      <c r="H257" s="171">
        <v>1</v>
      </c>
      <c r="I257" s="171">
        <v>0.5</v>
      </c>
      <c r="J257" s="303">
        <v>9</v>
      </c>
      <c r="K257" s="171">
        <v>10</v>
      </c>
      <c r="L257" s="171">
        <v>1</v>
      </c>
      <c r="M257" s="171">
        <v>4</v>
      </c>
      <c r="N257" s="171">
        <v>0</v>
      </c>
      <c r="O257" s="171">
        <v>0</v>
      </c>
      <c r="P257" s="171">
        <v>0</v>
      </c>
      <c r="Q257" s="319">
        <v>13</v>
      </c>
      <c r="R257" s="305">
        <v>1.615</v>
      </c>
      <c r="S257" s="171">
        <v>17</v>
      </c>
      <c r="T257" s="171">
        <v>14</v>
      </c>
      <c r="U257" s="171">
        <v>13</v>
      </c>
      <c r="V257" s="171">
        <v>3</v>
      </c>
      <c r="W257" s="171">
        <v>4</v>
      </c>
      <c r="X257" s="171">
        <v>0</v>
      </c>
      <c r="Y257" s="171">
        <v>20</v>
      </c>
      <c r="Z257" s="171">
        <v>0</v>
      </c>
      <c r="AA257" s="171">
        <v>0</v>
      </c>
      <c r="AB257" s="171">
        <v>4</v>
      </c>
      <c r="AC257" s="171">
        <v>58</v>
      </c>
      <c r="AD257" s="171">
        <v>45</v>
      </c>
      <c r="AE257" s="171">
        <v>4</v>
      </c>
      <c r="AF257" s="304">
        <v>11.8</v>
      </c>
      <c r="AG257" s="304">
        <v>2.1</v>
      </c>
      <c r="AH257" s="304">
        <v>2.8</v>
      </c>
      <c r="AI257" s="304">
        <v>13.8</v>
      </c>
      <c r="AJ257" s="303">
        <v>5</v>
      </c>
      <c r="AK257" s="302"/>
      <c r="AL257" s="331">
        <v>0.38100000000000001</v>
      </c>
      <c r="AM257" s="331">
        <v>0.5</v>
      </c>
      <c r="AN257" s="331">
        <v>0.88100000000000001</v>
      </c>
      <c r="AO257" s="290"/>
      <c r="AP257" s="331">
        <v>0.35099999999999998</v>
      </c>
      <c r="AQ257" s="331">
        <v>0.63900000000000001</v>
      </c>
      <c r="AR257" s="331">
        <v>0.99</v>
      </c>
    </row>
    <row r="258" spans="1:44" ht="15.75" thickBot="1">
      <c r="A258" s="169" t="s">
        <v>2892</v>
      </c>
      <c r="B258" s="171" t="s">
        <v>10</v>
      </c>
      <c r="C258" s="171" t="s">
        <v>2893</v>
      </c>
      <c r="D258" s="171">
        <v>26</v>
      </c>
      <c r="E258" s="171" t="s">
        <v>53</v>
      </c>
      <c r="F258" s="171" t="s">
        <v>54</v>
      </c>
      <c r="G258" s="171">
        <v>0</v>
      </c>
      <c r="H258" s="171">
        <v>0</v>
      </c>
      <c r="I258" s="171"/>
      <c r="J258" s="303">
        <v>5.54</v>
      </c>
      <c r="K258" s="171">
        <v>10</v>
      </c>
      <c r="L258" s="171">
        <v>1</v>
      </c>
      <c r="M258" s="171">
        <v>3</v>
      </c>
      <c r="N258" s="171">
        <v>0</v>
      </c>
      <c r="O258" s="171">
        <v>0</v>
      </c>
      <c r="P258" s="171">
        <v>0</v>
      </c>
      <c r="Q258" s="319">
        <v>13</v>
      </c>
      <c r="R258" s="305">
        <v>1.6919999999999999</v>
      </c>
      <c r="S258" s="171">
        <v>12</v>
      </c>
      <c r="T258" s="171">
        <v>8</v>
      </c>
      <c r="U258" s="171">
        <v>8</v>
      </c>
      <c r="V258" s="171">
        <v>2</v>
      </c>
      <c r="W258" s="171">
        <v>10</v>
      </c>
      <c r="X258" s="171">
        <v>0</v>
      </c>
      <c r="Y258" s="171">
        <v>9</v>
      </c>
      <c r="Z258" s="171">
        <v>0</v>
      </c>
      <c r="AA258" s="171">
        <v>0</v>
      </c>
      <c r="AB258" s="171">
        <v>0</v>
      </c>
      <c r="AC258" s="171">
        <v>61</v>
      </c>
      <c r="AD258" s="171">
        <v>84</v>
      </c>
      <c r="AE258" s="171">
        <v>6.08</v>
      </c>
      <c r="AF258" s="304">
        <v>8.3000000000000007</v>
      </c>
      <c r="AG258" s="304">
        <v>1.4</v>
      </c>
      <c r="AH258" s="304">
        <v>6.9</v>
      </c>
      <c r="AI258" s="304">
        <v>6.2</v>
      </c>
      <c r="AJ258" s="303">
        <v>0.9</v>
      </c>
      <c r="AK258" s="302"/>
      <c r="AL258" s="331">
        <v>0.4</v>
      </c>
      <c r="AM258" s="331">
        <v>0.41699999999999998</v>
      </c>
      <c r="AN258" s="331">
        <v>0.81699999999999995</v>
      </c>
      <c r="AO258" s="290"/>
      <c r="AP258" s="331">
        <v>0.32300000000000001</v>
      </c>
      <c r="AQ258" s="331">
        <v>0.37</v>
      </c>
      <c r="AR258" s="331">
        <v>0.69299999999999995</v>
      </c>
    </row>
    <row r="259" spans="1:44" ht="15.75" thickBot="1">
      <c r="A259" s="169" t="s">
        <v>2894</v>
      </c>
      <c r="B259" s="171" t="s">
        <v>35</v>
      </c>
      <c r="C259" s="171" t="s">
        <v>2895</v>
      </c>
      <c r="D259" s="171">
        <v>32</v>
      </c>
      <c r="E259" s="171" t="s">
        <v>137</v>
      </c>
      <c r="F259" s="171" t="s">
        <v>34</v>
      </c>
      <c r="G259" s="171">
        <v>0</v>
      </c>
      <c r="H259" s="171">
        <v>0</v>
      </c>
      <c r="I259" s="171"/>
      <c r="J259" s="303">
        <v>7.62</v>
      </c>
      <c r="K259" s="171">
        <v>19</v>
      </c>
      <c r="L259" s="171">
        <v>0</v>
      </c>
      <c r="M259" s="171">
        <v>4</v>
      </c>
      <c r="N259" s="171">
        <v>0</v>
      </c>
      <c r="O259" s="171">
        <v>0</v>
      </c>
      <c r="P259" s="171">
        <v>0</v>
      </c>
      <c r="Q259" s="319">
        <v>13</v>
      </c>
      <c r="R259" s="305">
        <v>1.8460000000000001</v>
      </c>
      <c r="S259" s="171">
        <v>16</v>
      </c>
      <c r="T259" s="171">
        <v>12</v>
      </c>
      <c r="U259" s="171">
        <v>11</v>
      </c>
      <c r="V259" s="171">
        <v>1</v>
      </c>
      <c r="W259" s="171">
        <v>8</v>
      </c>
      <c r="X259" s="171">
        <v>0</v>
      </c>
      <c r="Y259" s="171">
        <v>9</v>
      </c>
      <c r="Z259" s="171">
        <v>1</v>
      </c>
      <c r="AA259" s="171">
        <v>0</v>
      </c>
      <c r="AB259" s="171">
        <v>0</v>
      </c>
      <c r="AC259" s="171">
        <v>63</v>
      </c>
      <c r="AD259" s="171">
        <v>61</v>
      </c>
      <c r="AE259" s="171">
        <v>4.8499999999999996</v>
      </c>
      <c r="AF259" s="304">
        <v>11.1</v>
      </c>
      <c r="AG259" s="304">
        <v>0.7</v>
      </c>
      <c r="AH259" s="304">
        <v>5.5</v>
      </c>
      <c r="AI259" s="304">
        <v>6.2</v>
      </c>
      <c r="AJ259" s="303">
        <v>1.1299999999999999</v>
      </c>
      <c r="AK259" s="302"/>
      <c r="AL259" s="331">
        <v>0.40699999999999997</v>
      </c>
      <c r="AM259" s="331">
        <v>0.39100000000000001</v>
      </c>
      <c r="AN259" s="331">
        <v>0.79900000000000004</v>
      </c>
      <c r="AO259" s="290"/>
      <c r="AP259" s="331">
        <v>0.38900000000000001</v>
      </c>
      <c r="AQ259" s="331">
        <v>0.48399999999999999</v>
      </c>
      <c r="AR259" s="331">
        <v>0.873</v>
      </c>
    </row>
    <row r="260" spans="1:44" ht="15.75" thickBot="1">
      <c r="A260" s="169" t="s">
        <v>2896</v>
      </c>
      <c r="B260" s="171" t="s">
        <v>10</v>
      </c>
      <c r="C260" s="171" t="s">
        <v>2897</v>
      </c>
      <c r="D260" s="171">
        <v>27</v>
      </c>
      <c r="E260" s="171" t="s">
        <v>53</v>
      </c>
      <c r="F260" s="171" t="s">
        <v>34</v>
      </c>
      <c r="G260" s="171">
        <v>0</v>
      </c>
      <c r="H260" s="171">
        <v>0</v>
      </c>
      <c r="I260" s="171"/>
      <c r="J260" s="303">
        <v>2.77</v>
      </c>
      <c r="K260" s="171">
        <v>12</v>
      </c>
      <c r="L260" s="171">
        <v>0</v>
      </c>
      <c r="M260" s="171">
        <v>1</v>
      </c>
      <c r="N260" s="171">
        <v>0</v>
      </c>
      <c r="O260" s="171">
        <v>0</v>
      </c>
      <c r="P260" s="171">
        <v>0</v>
      </c>
      <c r="Q260" s="319">
        <v>13</v>
      </c>
      <c r="R260" s="305">
        <v>0.84599999999999997</v>
      </c>
      <c r="S260" s="171">
        <v>6</v>
      </c>
      <c r="T260" s="171">
        <v>5</v>
      </c>
      <c r="U260" s="171">
        <v>4</v>
      </c>
      <c r="V260" s="171">
        <v>2</v>
      </c>
      <c r="W260" s="171">
        <v>5</v>
      </c>
      <c r="X260" s="171">
        <v>0</v>
      </c>
      <c r="Y260" s="171">
        <v>14</v>
      </c>
      <c r="Z260" s="171">
        <v>0</v>
      </c>
      <c r="AA260" s="171">
        <v>0</v>
      </c>
      <c r="AB260" s="171">
        <v>0</v>
      </c>
      <c r="AC260" s="171">
        <v>49</v>
      </c>
      <c r="AD260" s="171">
        <v>165</v>
      </c>
      <c r="AE260" s="171">
        <v>4.16</v>
      </c>
      <c r="AF260" s="304">
        <v>4.2</v>
      </c>
      <c r="AG260" s="304">
        <v>1.4</v>
      </c>
      <c r="AH260" s="304">
        <v>3.5</v>
      </c>
      <c r="AI260" s="304">
        <v>9.6999999999999993</v>
      </c>
      <c r="AJ260" s="303">
        <v>2.8</v>
      </c>
      <c r="AK260" s="302"/>
      <c r="AL260" s="331">
        <v>0.4</v>
      </c>
      <c r="AM260" s="331">
        <v>0.77800000000000002</v>
      </c>
      <c r="AN260" s="331">
        <v>1.1779999999999999</v>
      </c>
      <c r="AO260" s="290"/>
      <c r="AP260" s="331">
        <v>0.40400000000000003</v>
      </c>
      <c r="AQ260" s="331">
        <v>0.53900000000000003</v>
      </c>
      <c r="AR260" s="331">
        <v>0.94399999999999995</v>
      </c>
    </row>
    <row r="261" spans="1:44" ht="15.75" thickBot="1">
      <c r="A261" s="169" t="s">
        <v>2898</v>
      </c>
      <c r="B261" s="171" t="s">
        <v>10</v>
      </c>
      <c r="C261" s="171" t="s">
        <v>2899</v>
      </c>
      <c r="D261" s="171">
        <v>24</v>
      </c>
      <c r="E261" s="171" t="s">
        <v>73</v>
      </c>
      <c r="F261" s="171" t="s">
        <v>34</v>
      </c>
      <c r="G261" s="171">
        <v>0</v>
      </c>
      <c r="H261" s="171">
        <v>1</v>
      </c>
      <c r="I261" s="171">
        <v>0</v>
      </c>
      <c r="J261" s="303">
        <v>6.23</v>
      </c>
      <c r="K261" s="171">
        <v>16</v>
      </c>
      <c r="L261" s="171">
        <v>0</v>
      </c>
      <c r="M261" s="171">
        <v>4</v>
      </c>
      <c r="N261" s="171">
        <v>0</v>
      </c>
      <c r="O261" s="171">
        <v>0</v>
      </c>
      <c r="P261" s="171">
        <v>1</v>
      </c>
      <c r="Q261" s="319">
        <v>13</v>
      </c>
      <c r="R261" s="305">
        <v>1.615</v>
      </c>
      <c r="S261" s="171">
        <v>17</v>
      </c>
      <c r="T261" s="171">
        <v>9</v>
      </c>
      <c r="U261" s="171">
        <v>9</v>
      </c>
      <c r="V261" s="171">
        <v>3</v>
      </c>
      <c r="W261" s="171">
        <v>4</v>
      </c>
      <c r="X261" s="171">
        <v>0</v>
      </c>
      <c r="Y261" s="171">
        <v>11</v>
      </c>
      <c r="Z261" s="171">
        <v>1</v>
      </c>
      <c r="AA261" s="171">
        <v>0</v>
      </c>
      <c r="AB261" s="171">
        <v>0</v>
      </c>
      <c r="AC261" s="171">
        <v>60</v>
      </c>
      <c r="AD261" s="171">
        <v>77</v>
      </c>
      <c r="AE261" s="171">
        <v>5.62</v>
      </c>
      <c r="AF261" s="304">
        <v>11.8</v>
      </c>
      <c r="AG261" s="304">
        <v>2.1</v>
      </c>
      <c r="AH261" s="304">
        <v>2.8</v>
      </c>
      <c r="AI261" s="304">
        <v>7.6</v>
      </c>
      <c r="AJ261" s="303">
        <v>2.75</v>
      </c>
      <c r="AK261" s="302"/>
      <c r="AL261" s="331">
        <v>0.26300000000000001</v>
      </c>
      <c r="AM261" s="331">
        <v>0.438</v>
      </c>
      <c r="AN261" s="331">
        <v>0.70099999999999996</v>
      </c>
      <c r="AO261" s="290"/>
      <c r="AP261" s="331">
        <v>0.63600000000000001</v>
      </c>
      <c r="AQ261" s="331">
        <v>1.35</v>
      </c>
      <c r="AR261" s="331">
        <v>1.986</v>
      </c>
    </row>
    <row r="262" spans="1:44" ht="15.75" thickBot="1">
      <c r="A262" s="169" t="s">
        <v>2900</v>
      </c>
      <c r="B262" s="171" t="s">
        <v>35</v>
      </c>
      <c r="C262" s="171" t="s">
        <v>2901</v>
      </c>
      <c r="D262" s="171">
        <v>25</v>
      </c>
      <c r="E262" s="171" t="s">
        <v>97</v>
      </c>
      <c r="F262" s="171" t="s">
        <v>43</v>
      </c>
      <c r="G262" s="171">
        <v>0</v>
      </c>
      <c r="H262" s="171">
        <v>0</v>
      </c>
      <c r="I262" s="171"/>
      <c r="J262" s="303">
        <v>8.31</v>
      </c>
      <c r="K262" s="171">
        <v>4</v>
      </c>
      <c r="L262" s="171">
        <v>0</v>
      </c>
      <c r="M262" s="171">
        <v>0</v>
      </c>
      <c r="N262" s="171">
        <v>0</v>
      </c>
      <c r="O262" s="171">
        <v>0</v>
      </c>
      <c r="P262" s="171">
        <v>0</v>
      </c>
      <c r="Q262" s="319">
        <v>13</v>
      </c>
      <c r="R262" s="305">
        <v>2</v>
      </c>
      <c r="S262" s="171">
        <v>19</v>
      </c>
      <c r="T262" s="171">
        <v>13</v>
      </c>
      <c r="U262" s="171">
        <v>12</v>
      </c>
      <c r="V262" s="171">
        <v>2</v>
      </c>
      <c r="W262" s="171">
        <v>7</v>
      </c>
      <c r="X262" s="171">
        <v>0</v>
      </c>
      <c r="Y262" s="171">
        <v>11</v>
      </c>
      <c r="Z262" s="171">
        <v>1</v>
      </c>
      <c r="AA262" s="171">
        <v>0</v>
      </c>
      <c r="AB262" s="171">
        <v>0</v>
      </c>
      <c r="AC262" s="171">
        <v>62</v>
      </c>
      <c r="AD262" s="171">
        <v>54</v>
      </c>
      <c r="AE262" s="171">
        <v>5.31</v>
      </c>
      <c r="AF262" s="304">
        <v>13.2</v>
      </c>
      <c r="AG262" s="304">
        <v>1.4</v>
      </c>
      <c r="AH262" s="304">
        <v>4.8</v>
      </c>
      <c r="AI262" s="304">
        <v>7.6</v>
      </c>
      <c r="AJ262" s="303">
        <v>1.57</v>
      </c>
      <c r="AK262" s="302"/>
      <c r="AL262" s="331">
        <v>0.54500000000000004</v>
      </c>
      <c r="AM262" s="331">
        <v>0.28599999999999998</v>
      </c>
      <c r="AN262" s="331">
        <v>0.83099999999999996</v>
      </c>
      <c r="AO262" s="290"/>
      <c r="AP262" s="331">
        <v>0.41199999999999998</v>
      </c>
      <c r="AQ262" s="331">
        <v>0.57399999999999995</v>
      </c>
      <c r="AR262" s="331">
        <v>0.98599999999999999</v>
      </c>
    </row>
    <row r="263" spans="1:44" ht="15.75" thickBot="1">
      <c r="A263" s="169" t="s">
        <v>2902</v>
      </c>
      <c r="B263" s="171" t="s">
        <v>10</v>
      </c>
      <c r="C263" s="171" t="s">
        <v>2903</v>
      </c>
      <c r="D263" s="171">
        <v>25</v>
      </c>
      <c r="E263" s="171" t="s">
        <v>89</v>
      </c>
      <c r="F263" s="171" t="s">
        <v>34</v>
      </c>
      <c r="G263" s="171">
        <v>1</v>
      </c>
      <c r="H263" s="171">
        <v>2</v>
      </c>
      <c r="I263" s="171">
        <v>0.33300000000000002</v>
      </c>
      <c r="J263" s="303">
        <v>12.08</v>
      </c>
      <c r="K263" s="171">
        <v>5</v>
      </c>
      <c r="L263" s="171">
        <v>2</v>
      </c>
      <c r="M263" s="171">
        <v>0</v>
      </c>
      <c r="N263" s="171">
        <v>0</v>
      </c>
      <c r="O263" s="171">
        <v>0</v>
      </c>
      <c r="P263" s="171">
        <v>0</v>
      </c>
      <c r="Q263" s="319">
        <v>12.2</v>
      </c>
      <c r="R263" s="305">
        <v>2.2109999999999999</v>
      </c>
      <c r="S263" s="171">
        <v>18</v>
      </c>
      <c r="T263" s="171">
        <v>18</v>
      </c>
      <c r="U263" s="171">
        <v>17</v>
      </c>
      <c r="V263" s="171">
        <v>2</v>
      </c>
      <c r="W263" s="171">
        <v>10</v>
      </c>
      <c r="X263" s="171">
        <v>0</v>
      </c>
      <c r="Y263" s="171">
        <v>4</v>
      </c>
      <c r="Z263" s="171">
        <v>3</v>
      </c>
      <c r="AA263" s="171">
        <v>0</v>
      </c>
      <c r="AB263" s="171">
        <v>2</v>
      </c>
      <c r="AC263" s="171">
        <v>71</v>
      </c>
      <c r="AD263" s="171">
        <v>39</v>
      </c>
      <c r="AE263" s="171">
        <v>7.66</v>
      </c>
      <c r="AF263" s="304">
        <v>12.8</v>
      </c>
      <c r="AG263" s="304">
        <v>1.4</v>
      </c>
      <c r="AH263" s="304">
        <v>7.1</v>
      </c>
      <c r="AI263" s="304">
        <v>2.8</v>
      </c>
      <c r="AJ263" s="303">
        <v>0.4</v>
      </c>
      <c r="AK263" s="302"/>
      <c r="AL263" s="331">
        <v>0.44700000000000001</v>
      </c>
      <c r="AM263" s="331">
        <v>0.64900000000000002</v>
      </c>
      <c r="AN263" s="331">
        <v>1.095</v>
      </c>
      <c r="AO263" s="290"/>
      <c r="AP263" s="331">
        <v>0.41699999999999998</v>
      </c>
      <c r="AQ263" s="331">
        <v>0.316</v>
      </c>
      <c r="AR263" s="331">
        <v>0.73199999999999998</v>
      </c>
    </row>
    <row r="264" spans="1:44" ht="15.75" thickBot="1">
      <c r="A264" s="169" t="s">
        <v>2904</v>
      </c>
      <c r="B264" s="171" t="s">
        <v>10</v>
      </c>
      <c r="C264" s="171" t="s">
        <v>2905</v>
      </c>
      <c r="D264" s="171">
        <v>25</v>
      </c>
      <c r="E264" s="171" t="s">
        <v>62</v>
      </c>
      <c r="F264" s="171" t="s">
        <v>34</v>
      </c>
      <c r="G264" s="171">
        <v>0</v>
      </c>
      <c r="H264" s="171">
        <v>0</v>
      </c>
      <c r="I264" s="171"/>
      <c r="J264" s="303">
        <v>8.0299999999999994</v>
      </c>
      <c r="K264" s="171">
        <v>8</v>
      </c>
      <c r="L264" s="171">
        <v>0</v>
      </c>
      <c r="M264" s="171">
        <v>1</v>
      </c>
      <c r="N264" s="171">
        <v>0</v>
      </c>
      <c r="O264" s="171">
        <v>0</v>
      </c>
      <c r="P264" s="171">
        <v>0</v>
      </c>
      <c r="Q264" s="319">
        <v>12.1</v>
      </c>
      <c r="R264" s="305">
        <v>2.4319999999999999</v>
      </c>
      <c r="S264" s="171">
        <v>26</v>
      </c>
      <c r="T264" s="171">
        <v>11</v>
      </c>
      <c r="U264" s="171">
        <v>11</v>
      </c>
      <c r="V264" s="171">
        <v>2</v>
      </c>
      <c r="W264" s="171">
        <v>4</v>
      </c>
      <c r="X264" s="171">
        <v>0</v>
      </c>
      <c r="Y264" s="171">
        <v>8</v>
      </c>
      <c r="Z264" s="171">
        <v>0</v>
      </c>
      <c r="AA264" s="171">
        <v>1</v>
      </c>
      <c r="AB264" s="171">
        <v>2</v>
      </c>
      <c r="AC264" s="171">
        <v>62</v>
      </c>
      <c r="AD264" s="171">
        <v>56</v>
      </c>
      <c r="AE264" s="171">
        <v>4.9400000000000004</v>
      </c>
      <c r="AF264" s="304">
        <v>19</v>
      </c>
      <c r="AG264" s="304">
        <v>1.5</v>
      </c>
      <c r="AH264" s="304">
        <v>2.9</v>
      </c>
      <c r="AI264" s="304">
        <v>5.8</v>
      </c>
      <c r="AJ264" s="303">
        <v>2</v>
      </c>
      <c r="AK264" s="302"/>
      <c r="AL264" s="331">
        <v>0.5</v>
      </c>
      <c r="AM264" s="331">
        <v>0.63600000000000001</v>
      </c>
      <c r="AN264" s="331">
        <v>1.1359999999999999</v>
      </c>
      <c r="AO264" s="290"/>
      <c r="AP264" s="331">
        <v>0.47199999999999998</v>
      </c>
      <c r="AQ264" s="331">
        <v>0.68600000000000005</v>
      </c>
      <c r="AR264" s="331">
        <v>1.1579999999999999</v>
      </c>
    </row>
    <row r="265" spans="1:44" ht="15.75" thickBot="1">
      <c r="A265" s="169" t="s">
        <v>2906</v>
      </c>
      <c r="B265" s="171" t="s">
        <v>35</v>
      </c>
      <c r="C265" s="171" t="s">
        <v>2907</v>
      </c>
      <c r="D265" s="171">
        <v>22</v>
      </c>
      <c r="E265" s="171" t="s">
        <v>73</v>
      </c>
      <c r="F265" s="171" t="s">
        <v>34</v>
      </c>
      <c r="G265" s="171">
        <v>0</v>
      </c>
      <c r="H265" s="171">
        <v>1</v>
      </c>
      <c r="I265" s="171">
        <v>0</v>
      </c>
      <c r="J265" s="303">
        <v>5.1100000000000003</v>
      </c>
      <c r="K265" s="171">
        <v>7</v>
      </c>
      <c r="L265" s="171">
        <v>0</v>
      </c>
      <c r="M265" s="171">
        <v>0</v>
      </c>
      <c r="N265" s="171">
        <v>0</v>
      </c>
      <c r="O265" s="171">
        <v>0</v>
      </c>
      <c r="P265" s="171">
        <v>0</v>
      </c>
      <c r="Q265" s="319">
        <v>12.1</v>
      </c>
      <c r="R265" s="305">
        <v>1.2969999999999999</v>
      </c>
      <c r="S265" s="171">
        <v>13</v>
      </c>
      <c r="T265" s="171">
        <v>9</v>
      </c>
      <c r="U265" s="171">
        <v>7</v>
      </c>
      <c r="V265" s="171">
        <v>3</v>
      </c>
      <c r="W265" s="171">
        <v>3</v>
      </c>
      <c r="X265" s="171">
        <v>0</v>
      </c>
      <c r="Y265" s="171">
        <v>7</v>
      </c>
      <c r="Z265" s="171">
        <v>1</v>
      </c>
      <c r="AA265" s="171">
        <v>0</v>
      </c>
      <c r="AB265" s="171">
        <v>0</v>
      </c>
      <c r="AC265" s="171">
        <v>52</v>
      </c>
      <c r="AD265" s="171">
        <v>94</v>
      </c>
      <c r="AE265" s="171">
        <v>6.16</v>
      </c>
      <c r="AF265" s="304">
        <v>9.5</v>
      </c>
      <c r="AG265" s="304">
        <v>2.2000000000000002</v>
      </c>
      <c r="AH265" s="304">
        <v>2.2000000000000002</v>
      </c>
      <c r="AI265" s="304">
        <v>5.0999999999999996</v>
      </c>
      <c r="AJ265" s="303">
        <v>2.33</v>
      </c>
      <c r="AK265" s="302"/>
      <c r="AL265" s="331">
        <v>0.27800000000000002</v>
      </c>
      <c r="AM265" s="331">
        <v>0.25</v>
      </c>
      <c r="AN265" s="331">
        <v>0.52800000000000002</v>
      </c>
      <c r="AO265" s="290"/>
      <c r="AP265" s="331">
        <v>0.35299999999999998</v>
      </c>
      <c r="AQ265" s="331">
        <v>0.68799999999999994</v>
      </c>
      <c r="AR265" s="331">
        <v>1.04</v>
      </c>
    </row>
    <row r="266" spans="1:44" ht="15.75" thickBot="1">
      <c r="A266" s="169" t="s">
        <v>2908</v>
      </c>
      <c r="B266" s="171" t="s">
        <v>10</v>
      </c>
      <c r="C266" s="171" t="s">
        <v>2909</v>
      </c>
      <c r="D266" s="171">
        <v>27</v>
      </c>
      <c r="E266" s="171" t="s">
        <v>78</v>
      </c>
      <c r="F266" s="171" t="s">
        <v>43</v>
      </c>
      <c r="G266" s="171">
        <v>1</v>
      </c>
      <c r="H266" s="171">
        <v>0</v>
      </c>
      <c r="I266" s="171">
        <v>1</v>
      </c>
      <c r="J266" s="303">
        <v>8.76</v>
      </c>
      <c r="K266" s="171">
        <v>8</v>
      </c>
      <c r="L266" s="171">
        <v>0</v>
      </c>
      <c r="M266" s="171">
        <v>2</v>
      </c>
      <c r="N266" s="171">
        <v>0</v>
      </c>
      <c r="O266" s="171">
        <v>0</v>
      </c>
      <c r="P266" s="171">
        <v>0</v>
      </c>
      <c r="Q266" s="319">
        <v>12.1</v>
      </c>
      <c r="R266" s="305">
        <v>1.3779999999999999</v>
      </c>
      <c r="S266" s="171">
        <v>16</v>
      </c>
      <c r="T266" s="171">
        <v>12</v>
      </c>
      <c r="U266" s="171">
        <v>12</v>
      </c>
      <c r="V266" s="171">
        <v>5</v>
      </c>
      <c r="W266" s="171">
        <v>1</v>
      </c>
      <c r="X266" s="171">
        <v>0</v>
      </c>
      <c r="Y266" s="171">
        <v>10</v>
      </c>
      <c r="Z266" s="171">
        <v>0</v>
      </c>
      <c r="AA266" s="171">
        <v>0</v>
      </c>
      <c r="AB266" s="171">
        <v>2</v>
      </c>
      <c r="AC266" s="171">
        <v>54</v>
      </c>
      <c r="AD266" s="171">
        <v>50</v>
      </c>
      <c r="AE266" s="171">
        <v>7.05</v>
      </c>
      <c r="AF266" s="304">
        <v>11.7</v>
      </c>
      <c r="AG266" s="304">
        <v>3.6</v>
      </c>
      <c r="AH266" s="304">
        <v>0.7</v>
      </c>
      <c r="AI266" s="304">
        <v>7.3</v>
      </c>
      <c r="AJ266" s="303">
        <v>10</v>
      </c>
      <c r="AK266" s="302"/>
      <c r="AL266" s="331">
        <v>0.4</v>
      </c>
      <c r="AM266" s="331">
        <v>0.91700000000000004</v>
      </c>
      <c r="AN266" s="331">
        <v>1.3169999999999999</v>
      </c>
      <c r="AO266" s="290"/>
      <c r="AP266" s="331">
        <v>0.38600000000000001</v>
      </c>
      <c r="AQ266" s="331">
        <v>0.60399999999999998</v>
      </c>
      <c r="AR266" s="331">
        <v>0.98899999999999999</v>
      </c>
    </row>
    <row r="267" spans="1:44" ht="15.75" thickBot="1">
      <c r="A267" s="169" t="s">
        <v>2910</v>
      </c>
      <c r="B267" s="171" t="s">
        <v>10</v>
      </c>
      <c r="C267" s="171" t="s">
        <v>2911</v>
      </c>
      <c r="D267" s="171">
        <v>33</v>
      </c>
      <c r="E267" s="171" t="s">
        <v>53</v>
      </c>
      <c r="F267" s="171" t="s">
        <v>54</v>
      </c>
      <c r="G267" s="171">
        <v>0</v>
      </c>
      <c r="H267" s="171">
        <v>1</v>
      </c>
      <c r="I267" s="171">
        <v>0</v>
      </c>
      <c r="J267" s="303">
        <v>12.75</v>
      </c>
      <c r="K267" s="171">
        <v>10</v>
      </c>
      <c r="L267" s="171">
        <v>0</v>
      </c>
      <c r="M267" s="171">
        <v>4</v>
      </c>
      <c r="N267" s="171">
        <v>0</v>
      </c>
      <c r="O267" s="171">
        <v>0</v>
      </c>
      <c r="P267" s="171">
        <v>0</v>
      </c>
      <c r="Q267" s="319">
        <v>12</v>
      </c>
      <c r="R267" s="305">
        <v>2.4169999999999998</v>
      </c>
      <c r="S267" s="171">
        <v>23</v>
      </c>
      <c r="T267" s="171">
        <v>17</v>
      </c>
      <c r="U267" s="171">
        <v>17</v>
      </c>
      <c r="V267" s="171">
        <v>5</v>
      </c>
      <c r="W267" s="171">
        <v>6</v>
      </c>
      <c r="X267" s="171">
        <v>2</v>
      </c>
      <c r="Y267" s="171">
        <v>10</v>
      </c>
      <c r="Z267" s="171">
        <v>0</v>
      </c>
      <c r="AA267" s="171">
        <v>0</v>
      </c>
      <c r="AB267" s="171">
        <v>0</v>
      </c>
      <c r="AC267" s="171">
        <v>62</v>
      </c>
      <c r="AD267" s="171">
        <v>35</v>
      </c>
      <c r="AE267" s="171">
        <v>8.41</v>
      </c>
      <c r="AF267" s="304">
        <v>17.3</v>
      </c>
      <c r="AG267" s="304">
        <v>3.8</v>
      </c>
      <c r="AH267" s="304">
        <v>4.5</v>
      </c>
      <c r="AI267" s="304">
        <v>7.5</v>
      </c>
      <c r="AJ267" s="303">
        <v>1.67</v>
      </c>
      <c r="AK267" s="302"/>
      <c r="AL267" s="331">
        <v>0.57099999999999995</v>
      </c>
      <c r="AM267" s="331">
        <v>0.94099999999999995</v>
      </c>
      <c r="AN267" s="331">
        <v>1.5129999999999999</v>
      </c>
      <c r="AO267" s="290"/>
      <c r="AP267" s="331">
        <v>0.42499999999999999</v>
      </c>
      <c r="AQ267" s="331">
        <v>0.71099999999999997</v>
      </c>
      <c r="AR267" s="331">
        <v>1.1359999999999999</v>
      </c>
    </row>
    <row r="268" spans="1:44" ht="15.75" thickBot="1">
      <c r="A268" s="169" t="s">
        <v>2912</v>
      </c>
      <c r="B268" s="171" t="s">
        <v>10</v>
      </c>
      <c r="C268" s="171" t="s">
        <v>2913</v>
      </c>
      <c r="D268" s="171">
        <v>27</v>
      </c>
      <c r="E268" s="171" t="s">
        <v>59</v>
      </c>
      <c r="F268" s="171" t="s">
        <v>34</v>
      </c>
      <c r="G268" s="171">
        <v>0</v>
      </c>
      <c r="H268" s="171">
        <v>0</v>
      </c>
      <c r="I268" s="171"/>
      <c r="J268" s="303">
        <v>8.25</v>
      </c>
      <c r="K268" s="171">
        <v>11</v>
      </c>
      <c r="L268" s="171">
        <v>0</v>
      </c>
      <c r="M268" s="171">
        <v>4</v>
      </c>
      <c r="N268" s="171">
        <v>0</v>
      </c>
      <c r="O268" s="171">
        <v>0</v>
      </c>
      <c r="P268" s="171">
        <v>0</v>
      </c>
      <c r="Q268" s="319">
        <v>12</v>
      </c>
      <c r="R268" s="305">
        <v>2.3330000000000002</v>
      </c>
      <c r="S268" s="171">
        <v>14</v>
      </c>
      <c r="T268" s="171">
        <v>11</v>
      </c>
      <c r="U268" s="171">
        <v>11</v>
      </c>
      <c r="V268" s="171">
        <v>2</v>
      </c>
      <c r="W268" s="171">
        <v>14</v>
      </c>
      <c r="X268" s="171">
        <v>0</v>
      </c>
      <c r="Y268" s="171">
        <v>3</v>
      </c>
      <c r="Z268" s="171">
        <v>2</v>
      </c>
      <c r="AA268" s="171">
        <v>0</v>
      </c>
      <c r="AB268" s="171">
        <v>1</v>
      </c>
      <c r="AC268" s="171">
        <v>62</v>
      </c>
      <c r="AD268" s="171">
        <v>54</v>
      </c>
      <c r="AE268" s="171">
        <v>8.82</v>
      </c>
      <c r="AF268" s="304">
        <v>10.5</v>
      </c>
      <c r="AG268" s="304">
        <v>1.5</v>
      </c>
      <c r="AH268" s="304">
        <v>10.5</v>
      </c>
      <c r="AI268" s="304">
        <v>2.2999999999999998</v>
      </c>
      <c r="AJ268" s="303">
        <v>0.21</v>
      </c>
      <c r="AK268" s="302"/>
      <c r="AL268" s="331">
        <v>0.41699999999999998</v>
      </c>
      <c r="AM268" s="331">
        <v>0.40699999999999997</v>
      </c>
      <c r="AN268" s="331">
        <v>0.82399999999999995</v>
      </c>
      <c r="AO268" s="290"/>
      <c r="AP268" s="331">
        <v>0.57699999999999996</v>
      </c>
      <c r="AQ268" s="331">
        <v>0.68400000000000005</v>
      </c>
      <c r="AR268" s="331">
        <v>1.2609999999999999</v>
      </c>
    </row>
    <row r="269" spans="1:44" ht="15.75" thickBot="1">
      <c r="A269" s="169" t="s">
        <v>2914</v>
      </c>
      <c r="B269" s="171" t="s">
        <v>10</v>
      </c>
      <c r="C269" s="171" t="s">
        <v>2915</v>
      </c>
      <c r="D269" s="171">
        <v>25</v>
      </c>
      <c r="E269" s="171" t="s">
        <v>137</v>
      </c>
      <c r="F269" s="171" t="s">
        <v>34</v>
      </c>
      <c r="G269" s="171">
        <v>1</v>
      </c>
      <c r="H269" s="171">
        <v>0</v>
      </c>
      <c r="I269" s="171">
        <v>1</v>
      </c>
      <c r="J269" s="303">
        <v>0.82</v>
      </c>
      <c r="K269" s="171">
        <v>9</v>
      </c>
      <c r="L269" s="171">
        <v>0</v>
      </c>
      <c r="M269" s="171">
        <v>4</v>
      </c>
      <c r="N269" s="171">
        <v>0</v>
      </c>
      <c r="O269" s="171">
        <v>0</v>
      </c>
      <c r="P269" s="171">
        <v>0</v>
      </c>
      <c r="Q269" s="319">
        <v>11</v>
      </c>
      <c r="R269" s="305">
        <v>1</v>
      </c>
      <c r="S269" s="171">
        <v>5</v>
      </c>
      <c r="T269" s="171">
        <v>1</v>
      </c>
      <c r="U269" s="171">
        <v>1</v>
      </c>
      <c r="V269" s="171">
        <v>0</v>
      </c>
      <c r="W269" s="171">
        <v>6</v>
      </c>
      <c r="X269" s="171">
        <v>0</v>
      </c>
      <c r="Y269" s="171">
        <v>9</v>
      </c>
      <c r="Z269" s="171">
        <v>0</v>
      </c>
      <c r="AA269" s="171">
        <v>0</v>
      </c>
      <c r="AB269" s="171">
        <v>1</v>
      </c>
      <c r="AC269" s="171">
        <v>43</v>
      </c>
      <c r="AD269" s="171">
        <v>568</v>
      </c>
      <c r="AE269" s="171">
        <v>3.16</v>
      </c>
      <c r="AF269" s="304">
        <v>4.0999999999999996</v>
      </c>
      <c r="AG269" s="304">
        <v>0</v>
      </c>
      <c r="AH269" s="304">
        <v>4.9000000000000004</v>
      </c>
      <c r="AI269" s="304">
        <v>7.4</v>
      </c>
      <c r="AJ269" s="303">
        <v>1.5</v>
      </c>
      <c r="AK269" s="302"/>
      <c r="AL269" s="331">
        <v>0.36399999999999999</v>
      </c>
      <c r="AM269" s="331">
        <v>0.36799999999999999</v>
      </c>
      <c r="AN269" s="331">
        <v>0.73199999999999998</v>
      </c>
      <c r="AO269" s="290"/>
      <c r="AP269" s="331">
        <v>0.14299999999999999</v>
      </c>
      <c r="AQ269" s="331">
        <v>0</v>
      </c>
      <c r="AR269" s="331">
        <v>0.14299999999999999</v>
      </c>
    </row>
    <row r="270" spans="1:44" ht="15.75" thickBot="1">
      <c r="A270" s="169" t="s">
        <v>2916</v>
      </c>
      <c r="B270" s="171" t="s">
        <v>35</v>
      </c>
      <c r="C270" s="171" t="s">
        <v>2917</v>
      </c>
      <c r="D270" s="171">
        <v>34</v>
      </c>
      <c r="E270" s="171" t="s">
        <v>44</v>
      </c>
      <c r="F270" s="171" t="s">
        <v>34</v>
      </c>
      <c r="G270" s="171">
        <v>1</v>
      </c>
      <c r="H270" s="171">
        <v>1</v>
      </c>
      <c r="I270" s="171">
        <v>0.5</v>
      </c>
      <c r="J270" s="303">
        <v>7.36</v>
      </c>
      <c r="K270" s="171">
        <v>16</v>
      </c>
      <c r="L270" s="171">
        <v>0</v>
      </c>
      <c r="M270" s="171">
        <v>6</v>
      </c>
      <c r="N270" s="171">
        <v>0</v>
      </c>
      <c r="O270" s="171">
        <v>0</v>
      </c>
      <c r="P270" s="171">
        <v>0</v>
      </c>
      <c r="Q270" s="319">
        <v>11</v>
      </c>
      <c r="R270" s="305">
        <v>1.8180000000000001</v>
      </c>
      <c r="S270" s="171">
        <v>13</v>
      </c>
      <c r="T270" s="171">
        <v>9</v>
      </c>
      <c r="U270" s="171">
        <v>9</v>
      </c>
      <c r="V270" s="171">
        <v>2</v>
      </c>
      <c r="W270" s="171">
        <v>7</v>
      </c>
      <c r="X270" s="171">
        <v>0</v>
      </c>
      <c r="Y270" s="171">
        <v>6</v>
      </c>
      <c r="Z270" s="171">
        <v>0</v>
      </c>
      <c r="AA270" s="171">
        <v>0</v>
      </c>
      <c r="AB270" s="171">
        <v>1</v>
      </c>
      <c r="AC270" s="171">
        <v>52</v>
      </c>
      <c r="AD270" s="171">
        <v>64</v>
      </c>
      <c r="AE270" s="171">
        <v>6.34</v>
      </c>
      <c r="AF270" s="304">
        <v>10.6</v>
      </c>
      <c r="AG270" s="304">
        <v>1.6</v>
      </c>
      <c r="AH270" s="304">
        <v>5.7</v>
      </c>
      <c r="AI270" s="304">
        <v>4.9000000000000004</v>
      </c>
      <c r="AJ270" s="303">
        <v>0.86</v>
      </c>
      <c r="AK270" s="302"/>
      <c r="AL270" s="331">
        <v>0.36</v>
      </c>
      <c r="AM270" s="331">
        <v>0.45500000000000002</v>
      </c>
      <c r="AN270" s="331">
        <v>0.81499999999999995</v>
      </c>
      <c r="AO270" s="290"/>
      <c r="AP270" s="331">
        <v>0.40699999999999997</v>
      </c>
      <c r="AQ270" s="331">
        <v>0.65200000000000002</v>
      </c>
      <c r="AR270" s="331">
        <v>1.06</v>
      </c>
    </row>
    <row r="271" spans="1:44">
      <c r="A271" s="169" t="s">
        <v>2918</v>
      </c>
      <c r="B271" s="171" t="s">
        <v>10</v>
      </c>
      <c r="C271" s="171" t="s">
        <v>2919</v>
      </c>
      <c r="D271" s="171">
        <v>22</v>
      </c>
      <c r="E271" s="171" t="s">
        <v>47</v>
      </c>
      <c r="F271" s="171" t="s">
        <v>43</v>
      </c>
      <c r="G271" s="171">
        <v>1</v>
      </c>
      <c r="H271" s="171">
        <v>0</v>
      </c>
      <c r="I271" s="171">
        <v>1</v>
      </c>
      <c r="J271" s="303">
        <v>1.69</v>
      </c>
      <c r="K271" s="171">
        <v>10</v>
      </c>
      <c r="L271" s="171">
        <v>0</v>
      </c>
      <c r="M271" s="171">
        <v>2</v>
      </c>
      <c r="N271" s="171">
        <v>0</v>
      </c>
      <c r="O271" s="171">
        <v>0</v>
      </c>
      <c r="P271" s="171">
        <v>0</v>
      </c>
      <c r="Q271" s="319">
        <v>10.199999999999999</v>
      </c>
      <c r="R271" s="305">
        <v>0.93799999999999994</v>
      </c>
      <c r="S271" s="171">
        <v>6</v>
      </c>
      <c r="T271" s="171">
        <v>2</v>
      </c>
      <c r="U271" s="171">
        <v>2</v>
      </c>
      <c r="V271" s="171">
        <v>0</v>
      </c>
      <c r="W271" s="171">
        <v>4</v>
      </c>
      <c r="X271" s="171">
        <v>0</v>
      </c>
      <c r="Y271" s="171">
        <v>13</v>
      </c>
      <c r="Z271" s="171">
        <v>0</v>
      </c>
      <c r="AA271" s="171">
        <v>0</v>
      </c>
      <c r="AB271" s="171">
        <v>0</v>
      </c>
      <c r="AC271" s="171">
        <v>42</v>
      </c>
      <c r="AD271" s="171">
        <v>258</v>
      </c>
      <c r="AE271" s="171">
        <v>1.85</v>
      </c>
      <c r="AF271" s="304">
        <v>5.0999999999999996</v>
      </c>
      <c r="AG271" s="304">
        <v>0</v>
      </c>
      <c r="AH271" s="304">
        <v>3.4</v>
      </c>
      <c r="AI271" s="304">
        <v>11</v>
      </c>
      <c r="AJ271" s="303">
        <v>3.25</v>
      </c>
      <c r="AK271" s="302"/>
      <c r="AL271" s="338">
        <v>0.41699999999999998</v>
      </c>
      <c r="AM271" s="338">
        <v>0.44400000000000001</v>
      </c>
      <c r="AN271" s="338">
        <v>0.86099999999999999</v>
      </c>
      <c r="AO271" s="290"/>
      <c r="AP271" s="338">
        <v>0.16700000000000001</v>
      </c>
      <c r="AQ271" s="338">
        <v>0.17199999999999999</v>
      </c>
      <c r="AR271" s="338">
        <v>0.33900000000000002</v>
      </c>
    </row>
    <row r="272" spans="1:44" ht="15.75" thickBot="1">
      <c r="A272" s="169" t="s">
        <v>2920</v>
      </c>
      <c r="B272" s="171" t="s">
        <v>10</v>
      </c>
      <c r="C272" s="171" t="s">
        <v>2921</v>
      </c>
      <c r="D272" s="171">
        <v>25</v>
      </c>
      <c r="E272" s="171" t="s">
        <v>58</v>
      </c>
      <c r="F272" s="171" t="s">
        <v>43</v>
      </c>
      <c r="G272" s="171">
        <v>1</v>
      </c>
      <c r="H272" s="171">
        <v>0</v>
      </c>
      <c r="I272" s="171">
        <v>1</v>
      </c>
      <c r="J272" s="303">
        <v>5.0599999999999996</v>
      </c>
      <c r="K272" s="171">
        <v>9</v>
      </c>
      <c r="L272" s="171">
        <v>0</v>
      </c>
      <c r="M272" s="171">
        <v>4</v>
      </c>
      <c r="N272" s="171">
        <v>0</v>
      </c>
      <c r="O272" s="171">
        <v>0</v>
      </c>
      <c r="P272" s="171">
        <v>0</v>
      </c>
      <c r="Q272" s="319">
        <v>10.199999999999999</v>
      </c>
      <c r="R272" s="305">
        <v>1.5940000000000001</v>
      </c>
      <c r="S272" s="171">
        <v>13</v>
      </c>
      <c r="T272" s="171">
        <v>6</v>
      </c>
      <c r="U272" s="171">
        <v>6</v>
      </c>
      <c r="V272" s="171">
        <v>1</v>
      </c>
      <c r="W272" s="171">
        <v>4</v>
      </c>
      <c r="X272" s="171">
        <v>1</v>
      </c>
      <c r="Y272" s="171">
        <v>7</v>
      </c>
      <c r="Z272" s="171">
        <v>1</v>
      </c>
      <c r="AA272" s="171">
        <v>0</v>
      </c>
      <c r="AB272" s="171">
        <v>1</v>
      </c>
      <c r="AC272" s="171">
        <v>47</v>
      </c>
      <c r="AD272" s="171">
        <v>87</v>
      </c>
      <c r="AE272" s="171">
        <v>4.47</v>
      </c>
      <c r="AF272" s="304">
        <v>11</v>
      </c>
      <c r="AG272" s="304">
        <v>0.8</v>
      </c>
      <c r="AH272" s="304">
        <v>3.4</v>
      </c>
      <c r="AI272" s="304">
        <v>5.9</v>
      </c>
      <c r="AJ272" s="303">
        <v>1.75</v>
      </c>
      <c r="AK272" s="302"/>
      <c r="AL272" s="331">
        <v>0.3</v>
      </c>
      <c r="AM272" s="331">
        <v>0.222</v>
      </c>
      <c r="AN272" s="331">
        <v>0.52200000000000002</v>
      </c>
      <c r="AO272" s="290"/>
      <c r="AP272" s="331">
        <v>0.44400000000000001</v>
      </c>
      <c r="AQ272" s="331">
        <v>0.60899999999999999</v>
      </c>
      <c r="AR272" s="331">
        <v>1.0529999999999999</v>
      </c>
    </row>
    <row r="273" spans="1:44" ht="15.75" thickBot="1">
      <c r="A273" s="169" t="s">
        <v>2922</v>
      </c>
      <c r="B273" s="171" t="s">
        <v>10</v>
      </c>
      <c r="C273" s="171" t="s">
        <v>2923</v>
      </c>
      <c r="D273" s="171">
        <v>30</v>
      </c>
      <c r="E273" s="171" t="s">
        <v>53</v>
      </c>
      <c r="F273" s="171" t="s">
        <v>54</v>
      </c>
      <c r="G273" s="171">
        <v>0</v>
      </c>
      <c r="H273" s="171">
        <v>0</v>
      </c>
      <c r="I273" s="171"/>
      <c r="J273" s="303">
        <v>2.5299999999999998</v>
      </c>
      <c r="K273" s="171">
        <v>12</v>
      </c>
      <c r="L273" s="171">
        <v>0</v>
      </c>
      <c r="M273" s="171">
        <v>3</v>
      </c>
      <c r="N273" s="171">
        <v>0</v>
      </c>
      <c r="O273" s="171">
        <v>0</v>
      </c>
      <c r="P273" s="171">
        <v>0</v>
      </c>
      <c r="Q273" s="319">
        <v>10.199999999999999</v>
      </c>
      <c r="R273" s="305">
        <v>1.125</v>
      </c>
      <c r="S273" s="171">
        <v>7</v>
      </c>
      <c r="T273" s="171">
        <v>5</v>
      </c>
      <c r="U273" s="171">
        <v>3</v>
      </c>
      <c r="V273" s="171">
        <v>1</v>
      </c>
      <c r="W273" s="171">
        <v>5</v>
      </c>
      <c r="X273" s="171">
        <v>0</v>
      </c>
      <c r="Y273" s="171">
        <v>13</v>
      </c>
      <c r="Z273" s="171">
        <v>1</v>
      </c>
      <c r="AA273" s="171">
        <v>0</v>
      </c>
      <c r="AB273" s="171">
        <v>1</v>
      </c>
      <c r="AC273" s="171">
        <v>44</v>
      </c>
      <c r="AD273" s="171">
        <v>176</v>
      </c>
      <c r="AE273" s="171">
        <v>3.63</v>
      </c>
      <c r="AF273" s="304">
        <v>5.9</v>
      </c>
      <c r="AG273" s="304">
        <v>0.8</v>
      </c>
      <c r="AH273" s="304">
        <v>4.2</v>
      </c>
      <c r="AI273" s="304">
        <v>11</v>
      </c>
      <c r="AJ273" s="303">
        <v>2.6</v>
      </c>
      <c r="AK273" s="302"/>
      <c r="AL273" s="331">
        <v>0.313</v>
      </c>
      <c r="AM273" s="331">
        <v>0.42899999999999999</v>
      </c>
      <c r="AN273" s="331">
        <v>0.74099999999999999</v>
      </c>
      <c r="AO273" s="290"/>
      <c r="AP273" s="331">
        <v>0.28599999999999998</v>
      </c>
      <c r="AQ273" s="331">
        <v>0.20799999999999999</v>
      </c>
      <c r="AR273" s="331">
        <v>0.49399999999999999</v>
      </c>
    </row>
    <row r="274" spans="1:44" ht="15.75" thickBot="1">
      <c r="A274" s="169" t="s">
        <v>2924</v>
      </c>
      <c r="B274" s="171" t="s">
        <v>10</v>
      </c>
      <c r="C274" s="171" t="s">
        <v>2925</v>
      </c>
      <c r="D274" s="171">
        <v>25</v>
      </c>
      <c r="E274" s="171" t="s">
        <v>49</v>
      </c>
      <c r="F274" s="171" t="s">
        <v>43</v>
      </c>
      <c r="G274" s="171">
        <v>2</v>
      </c>
      <c r="H274" s="171">
        <v>0</v>
      </c>
      <c r="I274" s="171">
        <v>1</v>
      </c>
      <c r="J274" s="303">
        <v>0</v>
      </c>
      <c r="K274" s="171">
        <v>11</v>
      </c>
      <c r="L274" s="171">
        <v>0</v>
      </c>
      <c r="M274" s="171">
        <v>2</v>
      </c>
      <c r="N274" s="171">
        <v>0</v>
      </c>
      <c r="O274" s="171">
        <v>0</v>
      </c>
      <c r="P274" s="171">
        <v>1</v>
      </c>
      <c r="Q274" s="319">
        <v>10.199999999999999</v>
      </c>
      <c r="R274" s="305">
        <v>0.65600000000000003</v>
      </c>
      <c r="S274" s="171">
        <v>5</v>
      </c>
      <c r="T274" s="171">
        <v>0</v>
      </c>
      <c r="U274" s="171">
        <v>0</v>
      </c>
      <c r="V274" s="171">
        <v>0</v>
      </c>
      <c r="W274" s="171">
        <v>2</v>
      </c>
      <c r="X274" s="171">
        <v>0</v>
      </c>
      <c r="Y274" s="171">
        <v>9</v>
      </c>
      <c r="Z274" s="171">
        <v>0</v>
      </c>
      <c r="AA274" s="171">
        <v>0</v>
      </c>
      <c r="AB274" s="171">
        <v>0</v>
      </c>
      <c r="AC274" s="171">
        <v>37</v>
      </c>
      <c r="AD274" s="171"/>
      <c r="AE274" s="171">
        <v>2.0299999999999998</v>
      </c>
      <c r="AF274" s="304">
        <v>4.2</v>
      </c>
      <c r="AG274" s="304">
        <v>0</v>
      </c>
      <c r="AH274" s="304">
        <v>1.7</v>
      </c>
      <c r="AI274" s="304">
        <v>7.6</v>
      </c>
      <c r="AJ274" s="303">
        <v>4.5</v>
      </c>
      <c r="AK274" s="302"/>
      <c r="AL274" s="331">
        <v>0.16700000000000001</v>
      </c>
      <c r="AM274" s="331">
        <v>9.0999999999999998E-2</v>
      </c>
      <c r="AN274" s="331">
        <v>0.25800000000000001</v>
      </c>
      <c r="AO274" s="290"/>
      <c r="AP274" s="331">
        <v>0.2</v>
      </c>
      <c r="AQ274" s="331">
        <v>0.29199999999999998</v>
      </c>
      <c r="AR274" s="331">
        <v>0.49199999999999999</v>
      </c>
    </row>
    <row r="275" spans="1:44" ht="15.75" thickBot="1">
      <c r="A275" s="169" t="s">
        <v>2926</v>
      </c>
      <c r="B275" s="171" t="s">
        <v>10</v>
      </c>
      <c r="C275" s="171" t="s">
        <v>2927</v>
      </c>
      <c r="D275" s="171">
        <v>27</v>
      </c>
      <c r="E275" s="171" t="s">
        <v>62</v>
      </c>
      <c r="F275" s="171" t="s">
        <v>34</v>
      </c>
      <c r="G275" s="171">
        <v>2</v>
      </c>
      <c r="H275" s="171">
        <v>0</v>
      </c>
      <c r="I275" s="171">
        <v>1</v>
      </c>
      <c r="J275" s="303">
        <v>4.22</v>
      </c>
      <c r="K275" s="171">
        <v>4</v>
      </c>
      <c r="L275" s="171">
        <v>0</v>
      </c>
      <c r="M275" s="171">
        <v>2</v>
      </c>
      <c r="N275" s="171">
        <v>0</v>
      </c>
      <c r="O275" s="171">
        <v>0</v>
      </c>
      <c r="P275" s="171">
        <v>0</v>
      </c>
      <c r="Q275" s="319">
        <v>10.199999999999999</v>
      </c>
      <c r="R275" s="305">
        <v>1.3129999999999999</v>
      </c>
      <c r="S275" s="171">
        <v>11</v>
      </c>
      <c r="T275" s="171">
        <v>6</v>
      </c>
      <c r="U275" s="171">
        <v>5</v>
      </c>
      <c r="V275" s="171">
        <v>3</v>
      </c>
      <c r="W275" s="171">
        <v>3</v>
      </c>
      <c r="X275" s="171">
        <v>1</v>
      </c>
      <c r="Y275" s="171">
        <v>9</v>
      </c>
      <c r="Z275" s="171">
        <v>2</v>
      </c>
      <c r="AA275" s="171">
        <v>0</v>
      </c>
      <c r="AB275" s="171">
        <v>0</v>
      </c>
      <c r="AC275" s="171">
        <v>47</v>
      </c>
      <c r="AD275" s="171">
        <v>106</v>
      </c>
      <c r="AE275" s="171">
        <v>6.53</v>
      </c>
      <c r="AF275" s="304">
        <v>9.3000000000000007</v>
      </c>
      <c r="AG275" s="304">
        <v>2.5</v>
      </c>
      <c r="AH275" s="304">
        <v>2.5</v>
      </c>
      <c r="AI275" s="304">
        <v>7.6</v>
      </c>
      <c r="AJ275" s="303">
        <v>3</v>
      </c>
      <c r="AK275" s="302"/>
      <c r="AL275" s="331">
        <v>0.35299999999999998</v>
      </c>
      <c r="AM275" s="331">
        <v>0.53300000000000003</v>
      </c>
      <c r="AN275" s="331">
        <v>0.88600000000000001</v>
      </c>
      <c r="AO275" s="290"/>
      <c r="AP275" s="331">
        <v>0.35699999999999998</v>
      </c>
      <c r="AQ275" s="331">
        <v>0.56000000000000005</v>
      </c>
      <c r="AR275" s="331">
        <v>0.91700000000000004</v>
      </c>
    </row>
    <row r="276" spans="1:44" ht="15.75" thickBot="1">
      <c r="A276" s="169" t="s">
        <v>2928</v>
      </c>
      <c r="B276" s="171" t="s">
        <v>10</v>
      </c>
      <c r="C276" s="171" t="s">
        <v>2929</v>
      </c>
      <c r="D276" s="171">
        <v>25</v>
      </c>
      <c r="E276" s="171" t="s">
        <v>89</v>
      </c>
      <c r="F276" s="171" t="s">
        <v>34</v>
      </c>
      <c r="G276" s="171">
        <v>0</v>
      </c>
      <c r="H276" s="171">
        <v>1</v>
      </c>
      <c r="I276" s="171">
        <v>0</v>
      </c>
      <c r="J276" s="303">
        <v>6.1</v>
      </c>
      <c r="K276" s="171">
        <v>4</v>
      </c>
      <c r="L276" s="171">
        <v>1</v>
      </c>
      <c r="M276" s="171">
        <v>1</v>
      </c>
      <c r="N276" s="171">
        <v>0</v>
      </c>
      <c r="O276" s="171">
        <v>0</v>
      </c>
      <c r="P276" s="171">
        <v>0</v>
      </c>
      <c r="Q276" s="319">
        <v>10.1</v>
      </c>
      <c r="R276" s="305">
        <v>2.226</v>
      </c>
      <c r="S276" s="171">
        <v>19</v>
      </c>
      <c r="T276" s="171">
        <v>8</v>
      </c>
      <c r="U276" s="171">
        <v>7</v>
      </c>
      <c r="V276" s="171">
        <v>1</v>
      </c>
      <c r="W276" s="171">
        <v>4</v>
      </c>
      <c r="X276" s="171">
        <v>0</v>
      </c>
      <c r="Y276" s="171">
        <v>6</v>
      </c>
      <c r="Z276" s="171">
        <v>0</v>
      </c>
      <c r="AA276" s="171">
        <v>0</v>
      </c>
      <c r="AB276" s="171">
        <v>0</v>
      </c>
      <c r="AC276" s="171">
        <v>52</v>
      </c>
      <c r="AD276" s="171">
        <v>77</v>
      </c>
      <c r="AE276" s="171">
        <v>4.42</v>
      </c>
      <c r="AF276" s="304">
        <v>16.5</v>
      </c>
      <c r="AG276" s="304">
        <v>0.9</v>
      </c>
      <c r="AH276" s="304">
        <v>3.5</v>
      </c>
      <c r="AI276" s="304">
        <v>5.2</v>
      </c>
      <c r="AJ276" s="303">
        <v>1.5</v>
      </c>
      <c r="AK276" s="302"/>
      <c r="AL276" s="331">
        <v>0.46200000000000002</v>
      </c>
      <c r="AM276" s="331">
        <v>0.56499999999999995</v>
      </c>
      <c r="AN276" s="331">
        <v>1.0269999999999999</v>
      </c>
      <c r="AO276" s="290"/>
      <c r="AP276" s="331">
        <v>0.42299999999999999</v>
      </c>
      <c r="AQ276" s="331">
        <v>0.4</v>
      </c>
      <c r="AR276" s="331">
        <v>0.82299999999999995</v>
      </c>
    </row>
    <row r="277" spans="1:44" ht="15.75" thickBot="1">
      <c r="A277" s="169" t="s">
        <v>2930</v>
      </c>
      <c r="B277" s="171" t="s">
        <v>10</v>
      </c>
      <c r="C277" s="171" t="s">
        <v>2931</v>
      </c>
      <c r="D277" s="171">
        <v>30</v>
      </c>
      <c r="E277" s="171" t="s">
        <v>78</v>
      </c>
      <c r="F277" s="171" t="s">
        <v>43</v>
      </c>
      <c r="G277" s="171">
        <v>0</v>
      </c>
      <c r="H277" s="171">
        <v>0</v>
      </c>
      <c r="I277" s="171"/>
      <c r="J277" s="303">
        <v>7.84</v>
      </c>
      <c r="K277" s="171">
        <v>4</v>
      </c>
      <c r="L277" s="171">
        <v>0</v>
      </c>
      <c r="M277" s="171">
        <v>1</v>
      </c>
      <c r="N277" s="171">
        <v>0</v>
      </c>
      <c r="O277" s="171">
        <v>0</v>
      </c>
      <c r="P277" s="171">
        <v>0</v>
      </c>
      <c r="Q277" s="319">
        <v>10.1</v>
      </c>
      <c r="R277" s="305">
        <v>2.032</v>
      </c>
      <c r="S277" s="171">
        <v>18</v>
      </c>
      <c r="T277" s="171">
        <v>9</v>
      </c>
      <c r="U277" s="171">
        <v>9</v>
      </c>
      <c r="V277" s="171">
        <v>0</v>
      </c>
      <c r="W277" s="171">
        <v>3</v>
      </c>
      <c r="X277" s="171">
        <v>0</v>
      </c>
      <c r="Y277" s="171">
        <v>10</v>
      </c>
      <c r="Z277" s="171">
        <v>0</v>
      </c>
      <c r="AA277" s="171">
        <v>0</v>
      </c>
      <c r="AB277" s="171">
        <v>0</v>
      </c>
      <c r="AC277" s="171">
        <v>51</v>
      </c>
      <c r="AD277" s="171">
        <v>57</v>
      </c>
      <c r="AE277" s="171">
        <v>2.09</v>
      </c>
      <c r="AF277" s="304">
        <v>15.7</v>
      </c>
      <c r="AG277" s="304">
        <v>0</v>
      </c>
      <c r="AH277" s="304">
        <v>2.6</v>
      </c>
      <c r="AI277" s="304">
        <v>8.6999999999999993</v>
      </c>
      <c r="AJ277" s="303">
        <v>3.33</v>
      </c>
      <c r="AK277" s="302"/>
      <c r="AL277" s="331">
        <v>0.39100000000000001</v>
      </c>
      <c r="AM277" s="331">
        <v>0.40899999999999997</v>
      </c>
      <c r="AN277" s="331">
        <v>0.8</v>
      </c>
      <c r="AO277" s="290"/>
      <c r="AP277" s="331">
        <v>0.42899999999999999</v>
      </c>
      <c r="AQ277" s="331">
        <v>0.46200000000000002</v>
      </c>
      <c r="AR277" s="331">
        <v>0.89</v>
      </c>
    </row>
    <row r="278" spans="1:44" ht="15.75" thickBot="1">
      <c r="A278" s="169" t="s">
        <v>2932</v>
      </c>
      <c r="B278" s="171" t="s">
        <v>10</v>
      </c>
      <c r="C278" s="171" t="s">
        <v>2933</v>
      </c>
      <c r="D278" s="171">
        <v>26</v>
      </c>
      <c r="E278" s="171" t="s">
        <v>38</v>
      </c>
      <c r="F278" s="171" t="s">
        <v>34</v>
      </c>
      <c r="G278" s="171">
        <v>1</v>
      </c>
      <c r="H278" s="171">
        <v>0</v>
      </c>
      <c r="I278" s="171">
        <v>1</v>
      </c>
      <c r="J278" s="303">
        <v>10.45</v>
      </c>
      <c r="K278" s="171">
        <v>11</v>
      </c>
      <c r="L278" s="171">
        <v>0</v>
      </c>
      <c r="M278" s="171">
        <v>10</v>
      </c>
      <c r="N278" s="171">
        <v>0</v>
      </c>
      <c r="O278" s="171">
        <v>0</v>
      </c>
      <c r="P278" s="171">
        <v>0</v>
      </c>
      <c r="Q278" s="319">
        <v>10.1</v>
      </c>
      <c r="R278" s="305">
        <v>2.129</v>
      </c>
      <c r="S278" s="171">
        <v>17</v>
      </c>
      <c r="T278" s="171">
        <v>12</v>
      </c>
      <c r="U278" s="171">
        <v>12</v>
      </c>
      <c r="V278" s="171">
        <v>4</v>
      </c>
      <c r="W278" s="171">
        <v>5</v>
      </c>
      <c r="X278" s="171">
        <v>1</v>
      </c>
      <c r="Y278" s="171">
        <v>12</v>
      </c>
      <c r="Z278" s="171">
        <v>1</v>
      </c>
      <c r="AA278" s="171">
        <v>1</v>
      </c>
      <c r="AB278" s="171">
        <v>0</v>
      </c>
      <c r="AC278" s="171">
        <v>54</v>
      </c>
      <c r="AD278" s="171">
        <v>42</v>
      </c>
      <c r="AE278" s="171">
        <v>7.61</v>
      </c>
      <c r="AF278" s="304">
        <v>14.8</v>
      </c>
      <c r="AG278" s="304">
        <v>3.5</v>
      </c>
      <c r="AH278" s="304">
        <v>4.4000000000000004</v>
      </c>
      <c r="AI278" s="304">
        <v>10.5</v>
      </c>
      <c r="AJ278" s="303">
        <v>2.4</v>
      </c>
      <c r="AK278" s="302"/>
      <c r="AL278" s="331">
        <v>0.5</v>
      </c>
      <c r="AM278" s="331">
        <v>0.85</v>
      </c>
      <c r="AN278" s="331">
        <v>1.35</v>
      </c>
      <c r="AO278" s="290"/>
      <c r="AP278" s="331">
        <v>0.379</v>
      </c>
      <c r="AQ278" s="331">
        <v>0.63</v>
      </c>
      <c r="AR278" s="331">
        <v>1.0089999999999999</v>
      </c>
    </row>
    <row r="279" spans="1:44" ht="15.75" thickBot="1">
      <c r="A279" s="169" t="s">
        <v>2934</v>
      </c>
      <c r="B279" s="171" t="s">
        <v>10</v>
      </c>
      <c r="C279" s="171" t="s">
        <v>2935</v>
      </c>
      <c r="D279" s="171">
        <v>28</v>
      </c>
      <c r="E279" s="171" t="s">
        <v>71</v>
      </c>
      <c r="F279" s="171" t="s">
        <v>43</v>
      </c>
      <c r="G279" s="171">
        <v>1</v>
      </c>
      <c r="H279" s="171">
        <v>0</v>
      </c>
      <c r="I279" s="171">
        <v>1</v>
      </c>
      <c r="J279" s="303">
        <v>3.48</v>
      </c>
      <c r="K279" s="171">
        <v>3</v>
      </c>
      <c r="L279" s="171">
        <v>2</v>
      </c>
      <c r="M279" s="171">
        <v>1</v>
      </c>
      <c r="N279" s="171">
        <v>0</v>
      </c>
      <c r="O279" s="171">
        <v>0</v>
      </c>
      <c r="P279" s="171">
        <v>0</v>
      </c>
      <c r="Q279" s="319">
        <v>10.1</v>
      </c>
      <c r="R279" s="305">
        <v>0.67700000000000005</v>
      </c>
      <c r="S279" s="171">
        <v>6</v>
      </c>
      <c r="T279" s="171">
        <v>4</v>
      </c>
      <c r="U279" s="171">
        <v>4</v>
      </c>
      <c r="V279" s="171">
        <v>1</v>
      </c>
      <c r="W279" s="171">
        <v>1</v>
      </c>
      <c r="X279" s="171">
        <v>0</v>
      </c>
      <c r="Y279" s="171">
        <v>7</v>
      </c>
      <c r="Z279" s="171">
        <v>0</v>
      </c>
      <c r="AA279" s="171">
        <v>0</v>
      </c>
      <c r="AB279" s="171">
        <v>0</v>
      </c>
      <c r="AC279" s="171">
        <v>37</v>
      </c>
      <c r="AD279" s="171">
        <v>130</v>
      </c>
      <c r="AE279" s="171">
        <v>3.35</v>
      </c>
      <c r="AF279" s="304">
        <v>5.2</v>
      </c>
      <c r="AG279" s="304">
        <v>0.9</v>
      </c>
      <c r="AH279" s="304">
        <v>0.9</v>
      </c>
      <c r="AI279" s="304">
        <v>6.1</v>
      </c>
      <c r="AJ279" s="303">
        <v>7</v>
      </c>
      <c r="AK279" s="302"/>
      <c r="AL279" s="331">
        <v>9.0999999999999998E-2</v>
      </c>
      <c r="AM279" s="331">
        <v>0.27300000000000002</v>
      </c>
      <c r="AN279" s="331">
        <v>0.36399999999999999</v>
      </c>
      <c r="AO279" s="290"/>
      <c r="AP279" s="331">
        <v>0.23100000000000001</v>
      </c>
      <c r="AQ279" s="331">
        <v>0.4</v>
      </c>
      <c r="AR279" s="331">
        <v>0.63100000000000001</v>
      </c>
    </row>
    <row r="280" spans="1:44" ht="15.75" thickBot="1">
      <c r="A280" s="169" t="s">
        <v>2936</v>
      </c>
      <c r="B280" s="171" t="s">
        <v>10</v>
      </c>
      <c r="C280" s="171" t="s">
        <v>2937</v>
      </c>
      <c r="D280" s="171">
        <v>23</v>
      </c>
      <c r="E280" s="171" t="s">
        <v>65</v>
      </c>
      <c r="F280" s="171" t="s">
        <v>34</v>
      </c>
      <c r="G280" s="171">
        <v>1</v>
      </c>
      <c r="H280" s="171">
        <v>1</v>
      </c>
      <c r="I280" s="171">
        <v>0.5</v>
      </c>
      <c r="J280" s="303">
        <v>2.7</v>
      </c>
      <c r="K280" s="171">
        <v>6</v>
      </c>
      <c r="L280" s="171">
        <v>0</v>
      </c>
      <c r="M280" s="171">
        <v>1</v>
      </c>
      <c r="N280" s="171">
        <v>0</v>
      </c>
      <c r="O280" s="171">
        <v>0</v>
      </c>
      <c r="P280" s="171">
        <v>0</v>
      </c>
      <c r="Q280" s="319">
        <v>10</v>
      </c>
      <c r="R280" s="305">
        <v>0.9</v>
      </c>
      <c r="S280" s="171">
        <v>5</v>
      </c>
      <c r="T280" s="171">
        <v>4</v>
      </c>
      <c r="U280" s="171">
        <v>3</v>
      </c>
      <c r="V280" s="171">
        <v>2</v>
      </c>
      <c r="W280" s="171">
        <v>4</v>
      </c>
      <c r="X280" s="171">
        <v>0</v>
      </c>
      <c r="Y280" s="171">
        <v>9</v>
      </c>
      <c r="Z280" s="171">
        <v>0</v>
      </c>
      <c r="AA280" s="171">
        <v>0</v>
      </c>
      <c r="AB280" s="171">
        <v>0</v>
      </c>
      <c r="AC280" s="171">
        <v>40</v>
      </c>
      <c r="AD280" s="171">
        <v>160</v>
      </c>
      <c r="AE280" s="171">
        <v>5.16</v>
      </c>
      <c r="AF280" s="304">
        <v>4.5</v>
      </c>
      <c r="AG280" s="304">
        <v>1.8</v>
      </c>
      <c r="AH280" s="304">
        <v>3.6</v>
      </c>
      <c r="AI280" s="304">
        <v>8.1</v>
      </c>
      <c r="AJ280" s="303">
        <v>2.25</v>
      </c>
      <c r="AK280" s="302"/>
      <c r="AL280" s="331">
        <v>0.29399999999999998</v>
      </c>
      <c r="AM280" s="331">
        <v>0.35699999999999998</v>
      </c>
      <c r="AN280" s="331">
        <v>0.65100000000000002</v>
      </c>
      <c r="AO280" s="290"/>
      <c r="AP280" s="331">
        <v>0.17399999999999999</v>
      </c>
      <c r="AQ280" s="331">
        <v>0.33300000000000002</v>
      </c>
      <c r="AR280" s="331">
        <v>0.50700000000000001</v>
      </c>
    </row>
    <row r="281" spans="1:44" ht="15.75" thickBot="1">
      <c r="A281" s="169" t="s">
        <v>2938</v>
      </c>
      <c r="B281" s="171" t="s">
        <v>10</v>
      </c>
      <c r="C281" s="171" t="s">
        <v>2939</v>
      </c>
      <c r="D281" s="171">
        <v>26</v>
      </c>
      <c r="E281" s="171" t="s">
        <v>97</v>
      </c>
      <c r="F281" s="171" t="s">
        <v>43</v>
      </c>
      <c r="G281" s="171">
        <v>0</v>
      </c>
      <c r="H281" s="171">
        <v>0</v>
      </c>
      <c r="I281" s="171"/>
      <c r="J281" s="303">
        <v>6.52</v>
      </c>
      <c r="K281" s="171">
        <v>3</v>
      </c>
      <c r="L281" s="171">
        <v>0</v>
      </c>
      <c r="M281" s="171">
        <v>2</v>
      </c>
      <c r="N281" s="171">
        <v>0</v>
      </c>
      <c r="O281" s="171">
        <v>0</v>
      </c>
      <c r="P281" s="171">
        <v>0</v>
      </c>
      <c r="Q281" s="319">
        <v>9.1999999999999993</v>
      </c>
      <c r="R281" s="305">
        <v>1.7589999999999999</v>
      </c>
      <c r="S281" s="171">
        <v>15</v>
      </c>
      <c r="T281" s="171">
        <v>7</v>
      </c>
      <c r="U281" s="171">
        <v>7</v>
      </c>
      <c r="V281" s="171">
        <v>2</v>
      </c>
      <c r="W281" s="171">
        <v>2</v>
      </c>
      <c r="X281" s="171">
        <v>0</v>
      </c>
      <c r="Y281" s="171">
        <v>6</v>
      </c>
      <c r="Z281" s="171">
        <v>1</v>
      </c>
      <c r="AA281" s="171">
        <v>0</v>
      </c>
      <c r="AB281" s="171">
        <v>0</v>
      </c>
      <c r="AC281" s="171">
        <v>45</v>
      </c>
      <c r="AD281" s="171">
        <v>69</v>
      </c>
      <c r="AE281" s="171">
        <v>5.54</v>
      </c>
      <c r="AF281" s="304">
        <v>14</v>
      </c>
      <c r="AG281" s="304">
        <v>1.9</v>
      </c>
      <c r="AH281" s="304">
        <v>1.9</v>
      </c>
      <c r="AI281" s="304">
        <v>5.6</v>
      </c>
      <c r="AJ281" s="303">
        <v>3</v>
      </c>
      <c r="AK281" s="302"/>
      <c r="AL281" s="331">
        <v>0.38500000000000001</v>
      </c>
      <c r="AM281" s="331">
        <v>0.63600000000000001</v>
      </c>
      <c r="AN281" s="331">
        <v>1.0209999999999999</v>
      </c>
      <c r="AO281" s="290"/>
      <c r="AP281" s="331">
        <v>0.40600000000000003</v>
      </c>
      <c r="AQ281" s="331">
        <v>0.54800000000000004</v>
      </c>
      <c r="AR281" s="331">
        <v>0.95499999999999996</v>
      </c>
    </row>
    <row r="282" spans="1:44" ht="15.75" thickBot="1">
      <c r="A282" s="169" t="s">
        <v>2940</v>
      </c>
      <c r="B282" s="171" t="s">
        <v>10</v>
      </c>
      <c r="C282" s="171" t="s">
        <v>2941</v>
      </c>
      <c r="D282" s="171">
        <v>28</v>
      </c>
      <c r="E282" s="171" t="s">
        <v>40</v>
      </c>
      <c r="F282" s="171" t="s">
        <v>34</v>
      </c>
      <c r="G282" s="171">
        <v>1</v>
      </c>
      <c r="H282" s="171">
        <v>0</v>
      </c>
      <c r="I282" s="171">
        <v>1</v>
      </c>
      <c r="J282" s="303">
        <v>3.72</v>
      </c>
      <c r="K282" s="171">
        <v>8</v>
      </c>
      <c r="L282" s="171">
        <v>0</v>
      </c>
      <c r="M282" s="171">
        <v>1</v>
      </c>
      <c r="N282" s="171">
        <v>0</v>
      </c>
      <c r="O282" s="171">
        <v>0</v>
      </c>
      <c r="P282" s="171">
        <v>0</v>
      </c>
      <c r="Q282" s="319">
        <v>9.1999999999999993</v>
      </c>
      <c r="R282" s="305">
        <v>1.8620000000000001</v>
      </c>
      <c r="S282" s="171">
        <v>16</v>
      </c>
      <c r="T282" s="171">
        <v>5</v>
      </c>
      <c r="U282" s="171">
        <v>4</v>
      </c>
      <c r="V282" s="171">
        <v>3</v>
      </c>
      <c r="W282" s="171">
        <v>2</v>
      </c>
      <c r="X282" s="171">
        <v>0</v>
      </c>
      <c r="Y282" s="171">
        <v>4</v>
      </c>
      <c r="Z282" s="171">
        <v>0</v>
      </c>
      <c r="AA282" s="171">
        <v>0</v>
      </c>
      <c r="AB282" s="171">
        <v>0</v>
      </c>
      <c r="AC282" s="171">
        <v>45</v>
      </c>
      <c r="AD282" s="171">
        <v>124</v>
      </c>
      <c r="AE282" s="171">
        <v>6.99</v>
      </c>
      <c r="AF282" s="304">
        <v>14.9</v>
      </c>
      <c r="AG282" s="304">
        <v>2.8</v>
      </c>
      <c r="AH282" s="304">
        <v>1.9</v>
      </c>
      <c r="AI282" s="304">
        <v>3.7</v>
      </c>
      <c r="AJ282" s="303">
        <v>2</v>
      </c>
      <c r="AK282" s="302"/>
      <c r="AL282" s="331">
        <v>0.36799999999999999</v>
      </c>
      <c r="AM282" s="331">
        <v>0.66700000000000004</v>
      </c>
      <c r="AN282" s="331">
        <v>1.0349999999999999</v>
      </c>
      <c r="AO282" s="290"/>
      <c r="AP282" s="331">
        <v>0.42299999999999999</v>
      </c>
      <c r="AQ282" s="331">
        <v>0.58299999999999996</v>
      </c>
      <c r="AR282" s="331">
        <v>1.006</v>
      </c>
    </row>
    <row r="283" spans="1:44" ht="15.75" thickBot="1">
      <c r="A283" s="169" t="s">
        <v>2942</v>
      </c>
      <c r="B283" s="171" t="s">
        <v>10</v>
      </c>
      <c r="C283" s="171" t="s">
        <v>2943</v>
      </c>
      <c r="D283" s="171">
        <v>24</v>
      </c>
      <c r="E283" s="171" t="s">
        <v>89</v>
      </c>
      <c r="F283" s="171" t="s">
        <v>34</v>
      </c>
      <c r="G283" s="171">
        <v>0</v>
      </c>
      <c r="H283" s="171">
        <v>0</v>
      </c>
      <c r="I283" s="171"/>
      <c r="J283" s="303">
        <v>7.45</v>
      </c>
      <c r="K283" s="171">
        <v>10</v>
      </c>
      <c r="L283" s="171">
        <v>0</v>
      </c>
      <c r="M283" s="171">
        <v>3</v>
      </c>
      <c r="N283" s="171">
        <v>0</v>
      </c>
      <c r="O283" s="171">
        <v>0</v>
      </c>
      <c r="P283" s="171">
        <v>0</v>
      </c>
      <c r="Q283" s="319">
        <v>9.1999999999999993</v>
      </c>
      <c r="R283" s="305">
        <v>1.966</v>
      </c>
      <c r="S283" s="171">
        <v>16</v>
      </c>
      <c r="T283" s="171">
        <v>8</v>
      </c>
      <c r="U283" s="171">
        <v>8</v>
      </c>
      <c r="V283" s="171">
        <v>3</v>
      </c>
      <c r="W283" s="171">
        <v>3</v>
      </c>
      <c r="X283" s="171">
        <v>0</v>
      </c>
      <c r="Y283" s="171">
        <v>5</v>
      </c>
      <c r="Z283" s="171">
        <v>0</v>
      </c>
      <c r="AA283" s="171">
        <v>0</v>
      </c>
      <c r="AB283" s="171">
        <v>2</v>
      </c>
      <c r="AC283" s="171">
        <v>47</v>
      </c>
      <c r="AD283" s="171">
        <v>63</v>
      </c>
      <c r="AE283" s="171">
        <v>7.09</v>
      </c>
      <c r="AF283" s="304">
        <v>14.9</v>
      </c>
      <c r="AG283" s="304">
        <v>2.8</v>
      </c>
      <c r="AH283" s="304">
        <v>2.8</v>
      </c>
      <c r="AI283" s="304">
        <v>4.7</v>
      </c>
      <c r="AJ283" s="303">
        <v>1.67</v>
      </c>
      <c r="AK283" s="302"/>
      <c r="AL283" s="331">
        <v>0.36399999999999999</v>
      </c>
      <c r="AM283" s="331">
        <v>0.68400000000000005</v>
      </c>
      <c r="AN283" s="331">
        <v>1.048</v>
      </c>
      <c r="AO283" s="290"/>
      <c r="AP283" s="331">
        <v>0.44</v>
      </c>
      <c r="AQ283" s="331">
        <v>0.58299999999999996</v>
      </c>
      <c r="AR283" s="331">
        <v>1.0229999999999999</v>
      </c>
    </row>
    <row r="284" spans="1:44" ht="15.75" thickBot="1">
      <c r="A284" s="169" t="s">
        <v>2944</v>
      </c>
      <c r="B284" s="171" t="s">
        <v>10</v>
      </c>
      <c r="C284" s="171" t="s">
        <v>2945</v>
      </c>
      <c r="D284" s="171">
        <v>22</v>
      </c>
      <c r="E284" s="171" t="s">
        <v>70</v>
      </c>
      <c r="F284" s="171" t="s">
        <v>43</v>
      </c>
      <c r="G284" s="171">
        <v>1</v>
      </c>
      <c r="H284" s="171">
        <v>0</v>
      </c>
      <c r="I284" s="171">
        <v>1</v>
      </c>
      <c r="J284" s="303">
        <v>7.71</v>
      </c>
      <c r="K284" s="171">
        <v>8</v>
      </c>
      <c r="L284" s="171">
        <v>0</v>
      </c>
      <c r="M284" s="171">
        <v>2</v>
      </c>
      <c r="N284" s="171">
        <v>0</v>
      </c>
      <c r="O284" s="171">
        <v>0</v>
      </c>
      <c r="P284" s="171">
        <v>0</v>
      </c>
      <c r="Q284" s="319">
        <v>9.1</v>
      </c>
      <c r="R284" s="305">
        <v>2.036</v>
      </c>
      <c r="S284" s="171">
        <v>11</v>
      </c>
      <c r="T284" s="171">
        <v>8</v>
      </c>
      <c r="U284" s="171">
        <v>8</v>
      </c>
      <c r="V284" s="171">
        <v>2</v>
      </c>
      <c r="W284" s="171">
        <v>8</v>
      </c>
      <c r="X284" s="171">
        <v>1</v>
      </c>
      <c r="Y284" s="171">
        <v>12</v>
      </c>
      <c r="Z284" s="171">
        <v>0</v>
      </c>
      <c r="AA284" s="171">
        <v>0</v>
      </c>
      <c r="AB284" s="171">
        <v>1</v>
      </c>
      <c r="AC284" s="171">
        <v>44</v>
      </c>
      <c r="AD284" s="171">
        <v>56</v>
      </c>
      <c r="AE284" s="171">
        <v>5.94</v>
      </c>
      <c r="AF284" s="304">
        <v>10.6</v>
      </c>
      <c r="AG284" s="304">
        <v>1.9</v>
      </c>
      <c r="AH284" s="304">
        <v>7.7</v>
      </c>
      <c r="AI284" s="304">
        <v>11.6</v>
      </c>
      <c r="AJ284" s="303">
        <v>1.5</v>
      </c>
      <c r="AK284" s="302"/>
      <c r="AL284" s="331">
        <v>0.316</v>
      </c>
      <c r="AM284" s="331">
        <v>0.188</v>
      </c>
      <c r="AN284" s="331">
        <v>0.503</v>
      </c>
      <c r="AO284" s="290"/>
      <c r="AP284" s="331">
        <v>0.52</v>
      </c>
      <c r="AQ284" s="331">
        <v>0.75</v>
      </c>
      <c r="AR284" s="331">
        <v>1.27</v>
      </c>
    </row>
    <row r="285" spans="1:44" ht="15.75" thickBot="1">
      <c r="A285" s="169" t="s">
        <v>2946</v>
      </c>
      <c r="B285" s="171" t="s">
        <v>10</v>
      </c>
      <c r="C285" s="171" t="s">
        <v>2947</v>
      </c>
      <c r="D285" s="171">
        <v>26</v>
      </c>
      <c r="E285" s="171" t="s">
        <v>89</v>
      </c>
      <c r="F285" s="171" t="s">
        <v>34</v>
      </c>
      <c r="G285" s="171">
        <v>0</v>
      </c>
      <c r="H285" s="171">
        <v>0</v>
      </c>
      <c r="I285" s="171"/>
      <c r="J285" s="303">
        <v>6.75</v>
      </c>
      <c r="K285" s="171">
        <v>11</v>
      </c>
      <c r="L285" s="171">
        <v>0</v>
      </c>
      <c r="M285" s="171">
        <v>4</v>
      </c>
      <c r="N285" s="171">
        <v>0</v>
      </c>
      <c r="O285" s="171">
        <v>0</v>
      </c>
      <c r="P285" s="171">
        <v>0</v>
      </c>
      <c r="Q285" s="319">
        <v>9.1</v>
      </c>
      <c r="R285" s="305">
        <v>2.3570000000000002</v>
      </c>
      <c r="S285" s="171">
        <v>17</v>
      </c>
      <c r="T285" s="171">
        <v>7</v>
      </c>
      <c r="U285" s="171">
        <v>7</v>
      </c>
      <c r="V285" s="171">
        <v>2</v>
      </c>
      <c r="W285" s="171">
        <v>5</v>
      </c>
      <c r="X285" s="171">
        <v>1</v>
      </c>
      <c r="Y285" s="171">
        <v>6</v>
      </c>
      <c r="Z285" s="171">
        <v>0</v>
      </c>
      <c r="AA285" s="171">
        <v>0</v>
      </c>
      <c r="AB285" s="171">
        <v>0</v>
      </c>
      <c r="AC285" s="171">
        <v>49</v>
      </c>
      <c r="AD285" s="171">
        <v>70</v>
      </c>
      <c r="AE285" s="171">
        <v>6.27</v>
      </c>
      <c r="AF285" s="304">
        <v>16.399999999999999</v>
      </c>
      <c r="AG285" s="304">
        <v>1.9</v>
      </c>
      <c r="AH285" s="304">
        <v>4.8</v>
      </c>
      <c r="AI285" s="304">
        <v>5.8</v>
      </c>
      <c r="AJ285" s="303">
        <v>1.2</v>
      </c>
      <c r="AK285" s="302"/>
      <c r="AL285" s="331">
        <v>0.4</v>
      </c>
      <c r="AM285" s="331">
        <v>0.26700000000000002</v>
      </c>
      <c r="AN285" s="331">
        <v>0.66700000000000004</v>
      </c>
      <c r="AO285" s="290"/>
      <c r="AP285" s="331">
        <v>0.48299999999999998</v>
      </c>
      <c r="AQ285" s="331">
        <v>0.78600000000000003</v>
      </c>
      <c r="AR285" s="331">
        <v>1.268</v>
      </c>
    </row>
    <row r="286" spans="1:44" ht="15.75" thickBot="1">
      <c r="A286" s="169" t="s">
        <v>2948</v>
      </c>
      <c r="B286" s="171" t="s">
        <v>10</v>
      </c>
      <c r="C286" s="171" t="s">
        <v>2949</v>
      </c>
      <c r="D286" s="171">
        <v>24</v>
      </c>
      <c r="E286" s="171" t="s">
        <v>42</v>
      </c>
      <c r="F286" s="171" t="s">
        <v>43</v>
      </c>
      <c r="G286" s="171">
        <v>1</v>
      </c>
      <c r="H286" s="171">
        <v>1</v>
      </c>
      <c r="I286" s="171">
        <v>0.5</v>
      </c>
      <c r="J286" s="303">
        <v>9</v>
      </c>
      <c r="K286" s="171">
        <v>9</v>
      </c>
      <c r="L286" s="171">
        <v>0</v>
      </c>
      <c r="M286" s="171">
        <v>2</v>
      </c>
      <c r="N286" s="171">
        <v>0</v>
      </c>
      <c r="O286" s="171">
        <v>0</v>
      </c>
      <c r="P286" s="171">
        <v>0</v>
      </c>
      <c r="Q286" s="319">
        <v>9</v>
      </c>
      <c r="R286" s="305">
        <v>2.1110000000000002</v>
      </c>
      <c r="S286" s="171">
        <v>12</v>
      </c>
      <c r="T286" s="171">
        <v>9</v>
      </c>
      <c r="U286" s="171">
        <v>9</v>
      </c>
      <c r="V286" s="171">
        <v>2</v>
      </c>
      <c r="W286" s="171">
        <v>7</v>
      </c>
      <c r="X286" s="171">
        <v>0</v>
      </c>
      <c r="Y286" s="171">
        <v>7</v>
      </c>
      <c r="Z286" s="171">
        <v>0</v>
      </c>
      <c r="AA286" s="171">
        <v>0</v>
      </c>
      <c r="AB286" s="171">
        <v>0</v>
      </c>
      <c r="AC286" s="171">
        <v>45</v>
      </c>
      <c r="AD286" s="171">
        <v>49</v>
      </c>
      <c r="AE286" s="171">
        <v>6.82</v>
      </c>
      <c r="AF286" s="304">
        <v>12</v>
      </c>
      <c r="AG286" s="304">
        <v>2</v>
      </c>
      <c r="AH286" s="304">
        <v>7</v>
      </c>
      <c r="AI286" s="304">
        <v>7</v>
      </c>
      <c r="AJ286" s="303">
        <v>1</v>
      </c>
      <c r="AK286" s="302"/>
      <c r="AL286" s="331">
        <v>0.4</v>
      </c>
      <c r="AM286" s="331">
        <v>0.625</v>
      </c>
      <c r="AN286" s="331">
        <v>1.0249999999999999</v>
      </c>
      <c r="AO286" s="290"/>
      <c r="AP286" s="331">
        <v>0.45800000000000002</v>
      </c>
      <c r="AQ286" s="331">
        <v>0.65</v>
      </c>
      <c r="AR286" s="331">
        <v>1.1080000000000001</v>
      </c>
    </row>
    <row r="287" spans="1:44" ht="15.75" thickBot="1">
      <c r="A287" s="169" t="s">
        <v>836</v>
      </c>
      <c r="B287" s="171" t="s">
        <v>10</v>
      </c>
      <c r="C287" s="171" t="s">
        <v>2950</v>
      </c>
      <c r="D287" s="171">
        <v>28</v>
      </c>
      <c r="E287" s="171" t="s">
        <v>71</v>
      </c>
      <c r="F287" s="171" t="s">
        <v>43</v>
      </c>
      <c r="G287" s="171">
        <v>0</v>
      </c>
      <c r="H287" s="171">
        <v>1</v>
      </c>
      <c r="I287" s="171">
        <v>0</v>
      </c>
      <c r="J287" s="303">
        <v>8.31</v>
      </c>
      <c r="K287" s="171">
        <v>5</v>
      </c>
      <c r="L287" s="171">
        <v>1</v>
      </c>
      <c r="M287" s="171">
        <v>2</v>
      </c>
      <c r="N287" s="171">
        <v>0</v>
      </c>
      <c r="O287" s="171">
        <v>0</v>
      </c>
      <c r="P287" s="171">
        <v>0</v>
      </c>
      <c r="Q287" s="319">
        <v>8.1999999999999993</v>
      </c>
      <c r="R287" s="305">
        <v>1.5</v>
      </c>
      <c r="S287" s="171">
        <v>12</v>
      </c>
      <c r="T287" s="171">
        <v>9</v>
      </c>
      <c r="U287" s="171">
        <v>8</v>
      </c>
      <c r="V287" s="171">
        <v>6</v>
      </c>
      <c r="W287" s="171">
        <v>1</v>
      </c>
      <c r="X287" s="171">
        <v>0</v>
      </c>
      <c r="Y287" s="171">
        <v>7</v>
      </c>
      <c r="Z287" s="171">
        <v>0</v>
      </c>
      <c r="AA287" s="171">
        <v>0</v>
      </c>
      <c r="AB287" s="171">
        <v>0</v>
      </c>
      <c r="AC287" s="171">
        <v>37</v>
      </c>
      <c r="AD287" s="171">
        <v>55</v>
      </c>
      <c r="AE287" s="171">
        <v>10.89</v>
      </c>
      <c r="AF287" s="304">
        <v>12.5</v>
      </c>
      <c r="AG287" s="304">
        <v>6.2</v>
      </c>
      <c r="AH287" s="304">
        <v>1</v>
      </c>
      <c r="AI287" s="304">
        <v>7.3</v>
      </c>
      <c r="AJ287" s="303">
        <v>7</v>
      </c>
      <c r="AK287" s="302"/>
      <c r="AL287" s="331">
        <v>0.438</v>
      </c>
      <c r="AM287" s="331">
        <v>1.25</v>
      </c>
      <c r="AN287" s="331">
        <v>1.6879999999999999</v>
      </c>
      <c r="AO287" s="290"/>
      <c r="AP287" s="331">
        <v>0.3</v>
      </c>
      <c r="AQ287" s="331">
        <v>0.57899999999999996</v>
      </c>
      <c r="AR287" s="331">
        <v>0.879</v>
      </c>
    </row>
    <row r="288" spans="1:44" ht="15.75" thickBot="1">
      <c r="A288" s="169" t="s">
        <v>2951</v>
      </c>
      <c r="B288" s="171" t="s">
        <v>10</v>
      </c>
      <c r="C288" s="171" t="s">
        <v>2952</v>
      </c>
      <c r="D288" s="171">
        <v>24</v>
      </c>
      <c r="E288" s="171" t="s">
        <v>33</v>
      </c>
      <c r="F288" s="171" t="s">
        <v>34</v>
      </c>
      <c r="G288" s="171">
        <v>0</v>
      </c>
      <c r="H288" s="171">
        <v>0</v>
      </c>
      <c r="I288" s="171"/>
      <c r="J288" s="303">
        <v>8.31</v>
      </c>
      <c r="K288" s="171">
        <v>9</v>
      </c>
      <c r="L288" s="171">
        <v>0</v>
      </c>
      <c r="M288" s="171">
        <v>4</v>
      </c>
      <c r="N288" s="171">
        <v>0</v>
      </c>
      <c r="O288" s="171">
        <v>0</v>
      </c>
      <c r="P288" s="171">
        <v>0</v>
      </c>
      <c r="Q288" s="319">
        <v>8.1999999999999993</v>
      </c>
      <c r="R288" s="305">
        <v>1.2689999999999999</v>
      </c>
      <c r="S288" s="171">
        <v>9</v>
      </c>
      <c r="T288" s="171">
        <v>8</v>
      </c>
      <c r="U288" s="171">
        <v>8</v>
      </c>
      <c r="V288" s="171">
        <v>2</v>
      </c>
      <c r="W288" s="171">
        <v>2</v>
      </c>
      <c r="X288" s="171">
        <v>0</v>
      </c>
      <c r="Y288" s="171">
        <v>10</v>
      </c>
      <c r="Z288" s="171">
        <v>1</v>
      </c>
      <c r="AA288" s="171">
        <v>0</v>
      </c>
      <c r="AB288" s="171">
        <v>2</v>
      </c>
      <c r="AC288" s="171">
        <v>38</v>
      </c>
      <c r="AD288" s="171">
        <v>55</v>
      </c>
      <c r="AE288" s="171">
        <v>4.8899999999999997</v>
      </c>
      <c r="AF288" s="304">
        <v>9.3000000000000007</v>
      </c>
      <c r="AG288" s="304">
        <v>2.1</v>
      </c>
      <c r="AH288" s="304">
        <v>2.1</v>
      </c>
      <c r="AI288" s="304">
        <v>10.4</v>
      </c>
      <c r="AJ288" s="303">
        <v>5</v>
      </c>
      <c r="AK288" s="302"/>
      <c r="AL288" s="331">
        <v>0.33300000000000002</v>
      </c>
      <c r="AM288" s="331">
        <v>0.70599999999999996</v>
      </c>
      <c r="AN288" s="331">
        <v>1.0389999999999999</v>
      </c>
      <c r="AO288" s="290"/>
      <c r="AP288" s="349">
        <v>0.3</v>
      </c>
      <c r="AQ288" s="349">
        <v>0.27800000000000002</v>
      </c>
      <c r="AR288" s="349">
        <v>0.57799999999999996</v>
      </c>
    </row>
    <row r="289" spans="1:44" ht="15.75" thickBot="1">
      <c r="A289" s="169" t="s">
        <v>2953</v>
      </c>
      <c r="B289" s="171" t="s">
        <v>10</v>
      </c>
      <c r="C289" s="171" t="s">
        <v>2954</v>
      </c>
      <c r="D289" s="171">
        <v>25</v>
      </c>
      <c r="E289" s="171" t="s">
        <v>42</v>
      </c>
      <c r="F289" s="171" t="s">
        <v>43</v>
      </c>
      <c r="G289" s="171">
        <v>0</v>
      </c>
      <c r="H289" s="171">
        <v>0</v>
      </c>
      <c r="I289" s="171"/>
      <c r="J289" s="303">
        <v>5.19</v>
      </c>
      <c r="K289" s="171">
        <v>8</v>
      </c>
      <c r="L289" s="171">
        <v>0</v>
      </c>
      <c r="M289" s="171">
        <v>1</v>
      </c>
      <c r="N289" s="171">
        <v>0</v>
      </c>
      <c r="O289" s="171">
        <v>0</v>
      </c>
      <c r="P289" s="171">
        <v>0</v>
      </c>
      <c r="Q289" s="319">
        <v>8.1999999999999993</v>
      </c>
      <c r="R289" s="305">
        <v>1.615</v>
      </c>
      <c r="S289" s="171">
        <v>8</v>
      </c>
      <c r="T289" s="171">
        <v>5</v>
      </c>
      <c r="U289" s="171">
        <v>5</v>
      </c>
      <c r="V289" s="171">
        <v>2</v>
      </c>
      <c r="W289" s="171">
        <v>6</v>
      </c>
      <c r="X289" s="171">
        <v>0</v>
      </c>
      <c r="Y289" s="171">
        <v>8</v>
      </c>
      <c r="Z289" s="171">
        <v>0</v>
      </c>
      <c r="AA289" s="171">
        <v>0</v>
      </c>
      <c r="AB289" s="171">
        <v>0</v>
      </c>
      <c r="AC289" s="171">
        <v>40</v>
      </c>
      <c r="AD289" s="171">
        <v>84</v>
      </c>
      <c r="AE289" s="171">
        <v>6.39</v>
      </c>
      <c r="AF289" s="304">
        <v>8.3000000000000007</v>
      </c>
      <c r="AG289" s="304">
        <v>2.1</v>
      </c>
      <c r="AH289" s="304">
        <v>6.2</v>
      </c>
      <c r="AI289" s="304">
        <v>8.3000000000000007</v>
      </c>
      <c r="AJ289" s="303">
        <v>1.33</v>
      </c>
      <c r="AK289" s="302"/>
      <c r="AL289" s="331">
        <v>0.36399999999999999</v>
      </c>
      <c r="AM289" s="331">
        <v>0.27800000000000002</v>
      </c>
      <c r="AN289" s="331">
        <v>0.64100000000000001</v>
      </c>
      <c r="AO289" s="290"/>
      <c r="AP289" s="331">
        <v>0.33300000000000002</v>
      </c>
      <c r="AQ289" s="331">
        <v>0.68799999999999994</v>
      </c>
      <c r="AR289" s="331">
        <v>1.0209999999999999</v>
      </c>
    </row>
    <row r="290" spans="1:44" ht="15.75" thickBot="1">
      <c r="A290" s="169" t="s">
        <v>2955</v>
      </c>
      <c r="B290" s="171" t="s">
        <v>10</v>
      </c>
      <c r="C290" s="171" t="s">
        <v>2956</v>
      </c>
      <c r="D290" s="171">
        <v>21</v>
      </c>
      <c r="E290" s="171" t="s">
        <v>51</v>
      </c>
      <c r="F290" s="171" t="s">
        <v>43</v>
      </c>
      <c r="G290" s="171">
        <v>0</v>
      </c>
      <c r="H290" s="171">
        <v>0</v>
      </c>
      <c r="I290" s="171"/>
      <c r="J290" s="303">
        <v>4.32</v>
      </c>
      <c r="K290" s="171">
        <v>8</v>
      </c>
      <c r="L290" s="171">
        <v>0</v>
      </c>
      <c r="M290" s="171">
        <v>3</v>
      </c>
      <c r="N290" s="171">
        <v>0</v>
      </c>
      <c r="O290" s="171">
        <v>0</v>
      </c>
      <c r="P290" s="171">
        <v>0</v>
      </c>
      <c r="Q290" s="319">
        <v>8.1</v>
      </c>
      <c r="R290" s="305">
        <v>1.8</v>
      </c>
      <c r="S290" s="171">
        <v>9</v>
      </c>
      <c r="T290" s="171">
        <v>6</v>
      </c>
      <c r="U290" s="171">
        <v>4</v>
      </c>
      <c r="V290" s="171">
        <v>2</v>
      </c>
      <c r="W290" s="171">
        <v>6</v>
      </c>
      <c r="X290" s="171">
        <v>0</v>
      </c>
      <c r="Y290" s="171">
        <v>10</v>
      </c>
      <c r="Z290" s="171">
        <v>0</v>
      </c>
      <c r="AA290" s="171">
        <v>0</v>
      </c>
      <c r="AB290" s="171">
        <v>0</v>
      </c>
      <c r="AC290" s="171">
        <v>39</v>
      </c>
      <c r="AD290" s="171">
        <v>103</v>
      </c>
      <c r="AE290" s="171">
        <v>6.04</v>
      </c>
      <c r="AF290" s="304">
        <v>9.6999999999999993</v>
      </c>
      <c r="AG290" s="304">
        <v>2.2000000000000002</v>
      </c>
      <c r="AH290" s="304">
        <v>6.5</v>
      </c>
      <c r="AI290" s="304">
        <v>10.8</v>
      </c>
      <c r="AJ290" s="303">
        <v>1.67</v>
      </c>
      <c r="AK290" s="302"/>
      <c r="AL290" s="331">
        <v>0.42899999999999999</v>
      </c>
      <c r="AM290" s="331">
        <v>0.38900000000000001</v>
      </c>
      <c r="AN290" s="331">
        <v>0.81699999999999995</v>
      </c>
      <c r="AO290" s="290"/>
      <c r="AP290" s="331">
        <v>0.33300000000000002</v>
      </c>
      <c r="AQ290" s="331">
        <v>0.6</v>
      </c>
      <c r="AR290" s="331">
        <v>0.93300000000000005</v>
      </c>
    </row>
    <row r="291" spans="1:44" ht="15.75" thickBot="1">
      <c r="A291" s="169" t="s">
        <v>2957</v>
      </c>
      <c r="B291" s="171" t="s">
        <v>35</v>
      </c>
      <c r="C291" s="171" t="s">
        <v>2958</v>
      </c>
      <c r="D291" s="171">
        <v>24</v>
      </c>
      <c r="E291" s="171" t="s">
        <v>53</v>
      </c>
      <c r="F291" s="171" t="s">
        <v>54</v>
      </c>
      <c r="G291" s="171">
        <v>0</v>
      </c>
      <c r="H291" s="171">
        <v>0</v>
      </c>
      <c r="I291" s="171"/>
      <c r="J291" s="303">
        <v>1.08</v>
      </c>
      <c r="K291" s="171">
        <v>6</v>
      </c>
      <c r="L291" s="171">
        <v>0</v>
      </c>
      <c r="M291" s="171">
        <v>3</v>
      </c>
      <c r="N291" s="171">
        <v>0</v>
      </c>
      <c r="O291" s="171">
        <v>0</v>
      </c>
      <c r="P291" s="171">
        <v>0</v>
      </c>
      <c r="Q291" s="319">
        <v>8.1</v>
      </c>
      <c r="R291" s="305">
        <v>1.08</v>
      </c>
      <c r="S291" s="171">
        <v>6</v>
      </c>
      <c r="T291" s="171">
        <v>4</v>
      </c>
      <c r="U291" s="171">
        <v>1</v>
      </c>
      <c r="V291" s="171">
        <v>1</v>
      </c>
      <c r="W291" s="171">
        <v>3</v>
      </c>
      <c r="X291" s="171">
        <v>0</v>
      </c>
      <c r="Y291" s="171">
        <v>6</v>
      </c>
      <c r="Z291" s="171">
        <v>2</v>
      </c>
      <c r="AA291" s="171">
        <v>0</v>
      </c>
      <c r="AB291" s="171">
        <v>2</v>
      </c>
      <c r="AC291" s="171">
        <v>36</v>
      </c>
      <c r="AD291" s="171">
        <v>426</v>
      </c>
      <c r="AE291" s="171">
        <v>5.08</v>
      </c>
      <c r="AF291" s="304">
        <v>6.5</v>
      </c>
      <c r="AG291" s="304">
        <v>1.1000000000000001</v>
      </c>
      <c r="AH291" s="304">
        <v>3.2</v>
      </c>
      <c r="AI291" s="304">
        <v>6.5</v>
      </c>
      <c r="AJ291" s="303">
        <v>2</v>
      </c>
      <c r="AK291" s="302"/>
      <c r="AL291" s="331">
        <v>0.27300000000000002</v>
      </c>
      <c r="AM291" s="331">
        <v>0</v>
      </c>
      <c r="AN291" s="331">
        <v>0.27300000000000002</v>
      </c>
      <c r="AO291" s="290"/>
      <c r="AP291" s="331">
        <v>0.33300000000000002</v>
      </c>
      <c r="AQ291" s="331">
        <v>0.5</v>
      </c>
      <c r="AR291" s="331">
        <v>0.83299999999999996</v>
      </c>
    </row>
    <row r="292" spans="1:44" ht="15.75" thickBot="1">
      <c r="A292" s="169" t="s">
        <v>2959</v>
      </c>
      <c r="B292" s="171" t="s">
        <v>10</v>
      </c>
      <c r="C292" s="171" t="s">
        <v>2960</v>
      </c>
      <c r="D292" s="171">
        <v>32</v>
      </c>
      <c r="E292" s="171" t="s">
        <v>55</v>
      </c>
      <c r="F292" s="171" t="s">
        <v>34</v>
      </c>
      <c r="G292" s="171">
        <v>0</v>
      </c>
      <c r="H292" s="171">
        <v>2</v>
      </c>
      <c r="I292" s="171">
        <v>0</v>
      </c>
      <c r="J292" s="303">
        <v>12.96</v>
      </c>
      <c r="K292" s="171">
        <v>2</v>
      </c>
      <c r="L292" s="171">
        <v>2</v>
      </c>
      <c r="M292" s="171">
        <v>0</v>
      </c>
      <c r="N292" s="171">
        <v>0</v>
      </c>
      <c r="O292" s="171">
        <v>0</v>
      </c>
      <c r="P292" s="171">
        <v>0</v>
      </c>
      <c r="Q292" s="319">
        <v>8.1</v>
      </c>
      <c r="R292" s="305">
        <v>2.52</v>
      </c>
      <c r="S292" s="171">
        <v>18</v>
      </c>
      <c r="T292" s="171">
        <v>12</v>
      </c>
      <c r="U292" s="171">
        <v>12</v>
      </c>
      <c r="V292" s="171">
        <v>1</v>
      </c>
      <c r="W292" s="171">
        <v>3</v>
      </c>
      <c r="X292" s="171">
        <v>0</v>
      </c>
      <c r="Y292" s="171">
        <v>3</v>
      </c>
      <c r="Z292" s="171">
        <v>0</v>
      </c>
      <c r="AA292" s="171">
        <v>0</v>
      </c>
      <c r="AB292" s="171">
        <v>0</v>
      </c>
      <c r="AC292" s="171">
        <v>45</v>
      </c>
      <c r="AD292" s="171">
        <v>37</v>
      </c>
      <c r="AE292" s="171">
        <v>5.08</v>
      </c>
      <c r="AF292" s="304">
        <v>19.399999999999999</v>
      </c>
      <c r="AG292" s="304">
        <v>1.1000000000000001</v>
      </c>
      <c r="AH292" s="304">
        <v>3.2</v>
      </c>
      <c r="AI292" s="304">
        <v>3.2</v>
      </c>
      <c r="AJ292" s="303">
        <v>1</v>
      </c>
      <c r="AK292" s="302"/>
      <c r="AL292" s="331">
        <v>0.57099999999999995</v>
      </c>
      <c r="AM292" s="331">
        <v>0.69199999999999995</v>
      </c>
      <c r="AN292" s="331">
        <v>1.264</v>
      </c>
      <c r="AO292" s="290"/>
      <c r="AP292" s="331">
        <v>0.41899999999999998</v>
      </c>
      <c r="AQ292" s="331">
        <v>0.55200000000000005</v>
      </c>
      <c r="AR292" s="331">
        <v>0.97099999999999997</v>
      </c>
    </row>
    <row r="293" spans="1:44" ht="15.75" thickBot="1">
      <c r="A293" s="169" t="s">
        <v>2961</v>
      </c>
      <c r="B293" s="171" t="s">
        <v>35</v>
      </c>
      <c r="C293" s="171" t="s">
        <v>2962</v>
      </c>
      <c r="D293" s="171">
        <v>28</v>
      </c>
      <c r="E293" s="171" t="s">
        <v>65</v>
      </c>
      <c r="F293" s="171" t="s">
        <v>34</v>
      </c>
      <c r="G293" s="171">
        <v>1</v>
      </c>
      <c r="H293" s="171">
        <v>0</v>
      </c>
      <c r="I293" s="171">
        <v>1</v>
      </c>
      <c r="J293" s="303">
        <v>6.48</v>
      </c>
      <c r="K293" s="171">
        <v>12</v>
      </c>
      <c r="L293" s="171">
        <v>0</v>
      </c>
      <c r="M293" s="171">
        <v>5</v>
      </c>
      <c r="N293" s="171">
        <v>0</v>
      </c>
      <c r="O293" s="171">
        <v>0</v>
      </c>
      <c r="P293" s="171">
        <v>0</v>
      </c>
      <c r="Q293" s="319">
        <v>8.1</v>
      </c>
      <c r="R293" s="305">
        <v>1.56</v>
      </c>
      <c r="S293" s="171">
        <v>9</v>
      </c>
      <c r="T293" s="171">
        <v>6</v>
      </c>
      <c r="U293" s="171">
        <v>6</v>
      </c>
      <c r="V293" s="171">
        <v>2</v>
      </c>
      <c r="W293" s="171">
        <v>4</v>
      </c>
      <c r="X293" s="171">
        <v>2</v>
      </c>
      <c r="Y293" s="171">
        <v>4</v>
      </c>
      <c r="Z293" s="171">
        <v>4</v>
      </c>
      <c r="AA293" s="171">
        <v>0</v>
      </c>
      <c r="AB293" s="171">
        <v>1</v>
      </c>
      <c r="AC293" s="171">
        <v>40</v>
      </c>
      <c r="AD293" s="171">
        <v>67</v>
      </c>
      <c r="AE293" s="171">
        <v>8.1999999999999993</v>
      </c>
      <c r="AF293" s="304">
        <v>9.6999999999999993</v>
      </c>
      <c r="AG293" s="304">
        <v>2.2000000000000002</v>
      </c>
      <c r="AH293" s="304">
        <v>4.3</v>
      </c>
      <c r="AI293" s="304">
        <v>4.3</v>
      </c>
      <c r="AJ293" s="303">
        <v>1</v>
      </c>
      <c r="AK293" s="302"/>
      <c r="AL293" s="331">
        <v>0.5</v>
      </c>
      <c r="AM293" s="331">
        <v>0.36399999999999999</v>
      </c>
      <c r="AN293" s="331">
        <v>0.86399999999999999</v>
      </c>
      <c r="AO293" s="290"/>
      <c r="AP293" s="331">
        <v>0.4</v>
      </c>
      <c r="AQ293" s="331">
        <v>0.65</v>
      </c>
      <c r="AR293" s="331">
        <v>1.05</v>
      </c>
    </row>
    <row r="294" spans="1:44" ht="15.75" thickBot="1">
      <c r="A294" s="169" t="s">
        <v>2963</v>
      </c>
      <c r="B294" s="171" t="s">
        <v>35</v>
      </c>
      <c r="C294" s="171" t="s">
        <v>2964</v>
      </c>
      <c r="D294" s="171">
        <v>30</v>
      </c>
      <c r="E294" s="171" t="s">
        <v>70</v>
      </c>
      <c r="F294" s="171" t="s">
        <v>43</v>
      </c>
      <c r="G294" s="171">
        <v>1</v>
      </c>
      <c r="H294" s="171">
        <v>0</v>
      </c>
      <c r="I294" s="171">
        <v>1</v>
      </c>
      <c r="J294" s="303">
        <v>3.24</v>
      </c>
      <c r="K294" s="171">
        <v>10</v>
      </c>
      <c r="L294" s="171">
        <v>0</v>
      </c>
      <c r="M294" s="171">
        <v>1</v>
      </c>
      <c r="N294" s="171">
        <v>0</v>
      </c>
      <c r="O294" s="171">
        <v>0</v>
      </c>
      <c r="P294" s="171">
        <v>0</v>
      </c>
      <c r="Q294" s="319">
        <v>8.1</v>
      </c>
      <c r="R294" s="305">
        <v>0.96</v>
      </c>
      <c r="S294" s="171">
        <v>8</v>
      </c>
      <c r="T294" s="171">
        <v>3</v>
      </c>
      <c r="U294" s="171">
        <v>3</v>
      </c>
      <c r="V294" s="171">
        <v>1</v>
      </c>
      <c r="W294" s="171">
        <v>0</v>
      </c>
      <c r="X294" s="171">
        <v>0</v>
      </c>
      <c r="Y294" s="171">
        <v>11</v>
      </c>
      <c r="Z294" s="171">
        <v>0</v>
      </c>
      <c r="AA294" s="171">
        <v>0</v>
      </c>
      <c r="AB294" s="171">
        <v>0</v>
      </c>
      <c r="AC294" s="171">
        <v>31</v>
      </c>
      <c r="AD294" s="171">
        <v>134</v>
      </c>
      <c r="AE294" s="171">
        <v>2.08</v>
      </c>
      <c r="AF294" s="304">
        <v>8.6</v>
      </c>
      <c r="AG294" s="304">
        <v>1.1000000000000001</v>
      </c>
      <c r="AH294" s="304">
        <v>0</v>
      </c>
      <c r="AI294" s="304">
        <v>11.9</v>
      </c>
      <c r="AJ294" s="303"/>
      <c r="AK294" s="302"/>
      <c r="AL294" s="331">
        <v>0.27300000000000002</v>
      </c>
      <c r="AM294" s="331">
        <v>0.40899999999999997</v>
      </c>
      <c r="AN294" s="331">
        <v>0.68200000000000005</v>
      </c>
      <c r="AO294" s="290"/>
      <c r="AP294" s="331">
        <v>0.222</v>
      </c>
      <c r="AQ294" s="331">
        <v>0.222</v>
      </c>
      <c r="AR294" s="331">
        <v>0.44400000000000001</v>
      </c>
    </row>
    <row r="295" spans="1:44" ht="15.75" thickBot="1">
      <c r="A295" s="169" t="s">
        <v>2965</v>
      </c>
      <c r="B295" s="171" t="s">
        <v>10</v>
      </c>
      <c r="C295" s="171" t="s">
        <v>2966</v>
      </c>
      <c r="D295" s="171">
        <v>23</v>
      </c>
      <c r="E295" s="171" t="s">
        <v>73</v>
      </c>
      <c r="F295" s="171" t="s">
        <v>34</v>
      </c>
      <c r="G295" s="171">
        <v>0</v>
      </c>
      <c r="H295" s="171">
        <v>0</v>
      </c>
      <c r="I295" s="171"/>
      <c r="J295" s="303">
        <v>5.63</v>
      </c>
      <c r="K295" s="171">
        <v>12</v>
      </c>
      <c r="L295" s="171">
        <v>0</v>
      </c>
      <c r="M295" s="171">
        <v>1</v>
      </c>
      <c r="N295" s="171">
        <v>0</v>
      </c>
      <c r="O295" s="171">
        <v>0</v>
      </c>
      <c r="P295" s="171">
        <v>0</v>
      </c>
      <c r="Q295" s="319">
        <v>8</v>
      </c>
      <c r="R295" s="305">
        <v>2.125</v>
      </c>
      <c r="S295" s="171">
        <v>10</v>
      </c>
      <c r="T295" s="171">
        <v>8</v>
      </c>
      <c r="U295" s="171">
        <v>5</v>
      </c>
      <c r="V295" s="171">
        <v>1</v>
      </c>
      <c r="W295" s="171">
        <v>7</v>
      </c>
      <c r="X295" s="171">
        <v>0</v>
      </c>
      <c r="Y295" s="171">
        <v>3</v>
      </c>
      <c r="Z295" s="171">
        <v>0</v>
      </c>
      <c r="AA295" s="171">
        <v>0</v>
      </c>
      <c r="AB295" s="171">
        <v>1</v>
      </c>
      <c r="AC295" s="171">
        <v>40</v>
      </c>
      <c r="AD295" s="171">
        <v>87</v>
      </c>
      <c r="AE295" s="171">
        <v>6.66</v>
      </c>
      <c r="AF295" s="304">
        <v>11.3</v>
      </c>
      <c r="AG295" s="304">
        <v>1.1000000000000001</v>
      </c>
      <c r="AH295" s="304">
        <v>7.9</v>
      </c>
      <c r="AI295" s="304">
        <v>3.4</v>
      </c>
      <c r="AJ295" s="303">
        <v>0.43</v>
      </c>
      <c r="AK295" s="302"/>
      <c r="AL295" s="331">
        <v>0.5</v>
      </c>
      <c r="AM295" s="331">
        <v>0.5</v>
      </c>
      <c r="AN295" s="331">
        <v>1</v>
      </c>
      <c r="AO295" s="290"/>
      <c r="AP295" s="331">
        <v>0.38500000000000001</v>
      </c>
      <c r="AQ295" s="331">
        <v>0.38100000000000001</v>
      </c>
      <c r="AR295" s="331">
        <v>0.76600000000000001</v>
      </c>
    </row>
    <row r="296" spans="1:44" ht="15.75" thickBot="1">
      <c r="A296" s="169" t="s">
        <v>2967</v>
      </c>
      <c r="B296" s="171" t="s">
        <v>10</v>
      </c>
      <c r="C296" s="171" t="s">
        <v>2968</v>
      </c>
      <c r="D296" s="171">
        <v>27</v>
      </c>
      <c r="E296" s="171" t="s">
        <v>73</v>
      </c>
      <c r="F296" s="171" t="s">
        <v>34</v>
      </c>
      <c r="G296" s="171">
        <v>0</v>
      </c>
      <c r="H296" s="171">
        <v>0</v>
      </c>
      <c r="I296" s="171"/>
      <c r="J296" s="303">
        <v>11.25</v>
      </c>
      <c r="K296" s="171">
        <v>4</v>
      </c>
      <c r="L296" s="171">
        <v>0</v>
      </c>
      <c r="M296" s="171">
        <v>2</v>
      </c>
      <c r="N296" s="171">
        <v>0</v>
      </c>
      <c r="O296" s="171">
        <v>0</v>
      </c>
      <c r="P296" s="171">
        <v>0</v>
      </c>
      <c r="Q296" s="319">
        <v>8</v>
      </c>
      <c r="R296" s="305">
        <v>2</v>
      </c>
      <c r="S296" s="171">
        <v>14</v>
      </c>
      <c r="T296" s="171">
        <v>10</v>
      </c>
      <c r="U296" s="171">
        <v>10</v>
      </c>
      <c r="V296" s="171">
        <v>5</v>
      </c>
      <c r="W296" s="171">
        <v>2</v>
      </c>
      <c r="X296" s="171">
        <v>0</v>
      </c>
      <c r="Y296" s="171">
        <v>7</v>
      </c>
      <c r="Z296" s="171">
        <v>1</v>
      </c>
      <c r="AA296" s="171">
        <v>0</v>
      </c>
      <c r="AB296" s="171">
        <v>1</v>
      </c>
      <c r="AC296" s="171">
        <v>39</v>
      </c>
      <c r="AD296" s="171">
        <v>43</v>
      </c>
      <c r="AE296" s="171">
        <v>10.66</v>
      </c>
      <c r="AF296" s="304">
        <v>15.8</v>
      </c>
      <c r="AG296" s="304">
        <v>5.6</v>
      </c>
      <c r="AH296" s="304">
        <v>2.2999999999999998</v>
      </c>
      <c r="AI296" s="304">
        <v>7.9</v>
      </c>
      <c r="AJ296" s="303">
        <v>3.5</v>
      </c>
      <c r="AK296" s="302"/>
      <c r="AL296" s="331">
        <v>0.5</v>
      </c>
      <c r="AM296" s="331">
        <v>1.25</v>
      </c>
      <c r="AN296" s="331">
        <v>1.75</v>
      </c>
      <c r="AO296" s="290"/>
      <c r="AP296" s="331">
        <v>0.41399999999999998</v>
      </c>
      <c r="AQ296" s="331">
        <v>0.75</v>
      </c>
      <c r="AR296" s="331">
        <v>1.1639999999999999</v>
      </c>
    </row>
    <row r="297" spans="1:44" ht="15.75" thickBot="1">
      <c r="A297" s="169" t="s">
        <v>2969</v>
      </c>
      <c r="B297" s="171" t="s">
        <v>10</v>
      </c>
      <c r="C297" s="171" t="s">
        <v>2970</v>
      </c>
      <c r="D297" s="171">
        <v>25</v>
      </c>
      <c r="E297" s="171" t="s">
        <v>132</v>
      </c>
      <c r="F297" s="171" t="s">
        <v>43</v>
      </c>
      <c r="G297" s="171">
        <v>1</v>
      </c>
      <c r="H297" s="171">
        <v>0</v>
      </c>
      <c r="I297" s="171">
        <v>1</v>
      </c>
      <c r="J297" s="303">
        <v>5.63</v>
      </c>
      <c r="K297" s="171">
        <v>3</v>
      </c>
      <c r="L297" s="171">
        <v>1</v>
      </c>
      <c r="M297" s="171">
        <v>0</v>
      </c>
      <c r="N297" s="171">
        <v>0</v>
      </c>
      <c r="O297" s="171">
        <v>0</v>
      </c>
      <c r="P297" s="171">
        <v>0</v>
      </c>
      <c r="Q297" s="319">
        <v>8</v>
      </c>
      <c r="R297" s="305">
        <v>2</v>
      </c>
      <c r="S297" s="171">
        <v>8</v>
      </c>
      <c r="T297" s="171">
        <v>5</v>
      </c>
      <c r="U297" s="171">
        <v>5</v>
      </c>
      <c r="V297" s="171">
        <v>1</v>
      </c>
      <c r="W297" s="171">
        <v>8</v>
      </c>
      <c r="X297" s="171">
        <v>0</v>
      </c>
      <c r="Y297" s="171">
        <v>6</v>
      </c>
      <c r="Z297" s="171">
        <v>0</v>
      </c>
      <c r="AA297" s="171">
        <v>0</v>
      </c>
      <c r="AB297" s="171">
        <v>0</v>
      </c>
      <c r="AC297" s="171">
        <v>41</v>
      </c>
      <c r="AD297" s="171">
        <v>77</v>
      </c>
      <c r="AE297" s="171">
        <v>6.28</v>
      </c>
      <c r="AF297" s="304">
        <v>9</v>
      </c>
      <c r="AG297" s="304">
        <v>1.1000000000000001</v>
      </c>
      <c r="AH297" s="304">
        <v>9</v>
      </c>
      <c r="AI297" s="304">
        <v>6.8</v>
      </c>
      <c r="AJ297" s="303">
        <v>0.75</v>
      </c>
      <c r="AK297" s="302"/>
      <c r="AL297" s="331">
        <v>0.35299999999999998</v>
      </c>
      <c r="AM297" s="331">
        <v>0.42899999999999999</v>
      </c>
      <c r="AN297" s="331">
        <v>0.78200000000000003</v>
      </c>
      <c r="AO297" s="290"/>
      <c r="AP297" s="331">
        <v>0.41699999999999998</v>
      </c>
      <c r="AQ297" s="331">
        <v>0.38900000000000001</v>
      </c>
      <c r="AR297" s="331">
        <v>0.80600000000000005</v>
      </c>
    </row>
    <row r="298" spans="1:44" ht="15.75" thickBot="1">
      <c r="A298" s="169" t="s">
        <v>2971</v>
      </c>
      <c r="B298" s="171" t="s">
        <v>10</v>
      </c>
      <c r="C298" s="171" t="s">
        <v>2972</v>
      </c>
      <c r="D298" s="171">
        <v>27</v>
      </c>
      <c r="E298" s="171" t="s">
        <v>132</v>
      </c>
      <c r="F298" s="171" t="s">
        <v>43</v>
      </c>
      <c r="G298" s="171">
        <v>0</v>
      </c>
      <c r="H298" s="171">
        <v>0</v>
      </c>
      <c r="I298" s="171"/>
      <c r="J298" s="303">
        <v>13.5</v>
      </c>
      <c r="K298" s="171">
        <v>6</v>
      </c>
      <c r="L298" s="171">
        <v>0</v>
      </c>
      <c r="M298" s="171">
        <v>3</v>
      </c>
      <c r="N298" s="171">
        <v>0</v>
      </c>
      <c r="O298" s="171">
        <v>0</v>
      </c>
      <c r="P298" s="171">
        <v>0</v>
      </c>
      <c r="Q298" s="319">
        <v>8</v>
      </c>
      <c r="R298" s="305">
        <v>2.625</v>
      </c>
      <c r="S298" s="171">
        <v>17</v>
      </c>
      <c r="T298" s="171">
        <v>16</v>
      </c>
      <c r="U298" s="171">
        <v>12</v>
      </c>
      <c r="V298" s="171">
        <v>5</v>
      </c>
      <c r="W298" s="171">
        <v>4</v>
      </c>
      <c r="X298" s="171">
        <v>0</v>
      </c>
      <c r="Y298" s="171">
        <v>4</v>
      </c>
      <c r="Z298" s="171">
        <v>1</v>
      </c>
      <c r="AA298" s="171">
        <v>0</v>
      </c>
      <c r="AB298" s="171">
        <v>0</v>
      </c>
      <c r="AC298" s="171">
        <v>46</v>
      </c>
      <c r="AD298" s="171">
        <v>32</v>
      </c>
      <c r="AE298" s="171">
        <v>12.16</v>
      </c>
      <c r="AF298" s="304">
        <v>19.100000000000001</v>
      </c>
      <c r="AG298" s="304">
        <v>5.6</v>
      </c>
      <c r="AH298" s="304">
        <v>4.5</v>
      </c>
      <c r="AI298" s="304">
        <v>4.5</v>
      </c>
      <c r="AJ298" s="303">
        <v>1</v>
      </c>
      <c r="AK298" s="302"/>
      <c r="AL298" s="331">
        <v>0.42899999999999999</v>
      </c>
      <c r="AM298" s="331">
        <v>0.64</v>
      </c>
      <c r="AN298" s="331">
        <v>1.069</v>
      </c>
      <c r="AO298" s="290"/>
      <c r="AP298" s="331">
        <v>0.55600000000000005</v>
      </c>
      <c r="AQ298" s="331">
        <v>1.0629999999999999</v>
      </c>
      <c r="AR298" s="331">
        <v>1.6180000000000001</v>
      </c>
    </row>
    <row r="299" spans="1:44" ht="15.75" thickBot="1">
      <c r="A299" s="169" t="s">
        <v>2973</v>
      </c>
      <c r="B299" s="171" t="s">
        <v>35</v>
      </c>
      <c r="C299" s="171" t="s">
        <v>2974</v>
      </c>
      <c r="D299" s="171">
        <v>26</v>
      </c>
      <c r="E299" s="171" t="s">
        <v>53</v>
      </c>
      <c r="F299" s="171" t="s">
        <v>54</v>
      </c>
      <c r="G299" s="171">
        <v>0</v>
      </c>
      <c r="H299" s="171">
        <v>0</v>
      </c>
      <c r="I299" s="171"/>
      <c r="J299" s="303">
        <v>5.63</v>
      </c>
      <c r="K299" s="171">
        <v>9</v>
      </c>
      <c r="L299" s="171">
        <v>0</v>
      </c>
      <c r="M299" s="171">
        <v>3</v>
      </c>
      <c r="N299" s="171">
        <v>0</v>
      </c>
      <c r="O299" s="171">
        <v>0</v>
      </c>
      <c r="P299" s="171">
        <v>0</v>
      </c>
      <c r="Q299" s="319">
        <v>8</v>
      </c>
      <c r="R299" s="305">
        <v>1.75</v>
      </c>
      <c r="S299" s="171">
        <v>9</v>
      </c>
      <c r="T299" s="171">
        <v>5</v>
      </c>
      <c r="U299" s="171">
        <v>5</v>
      </c>
      <c r="V299" s="171">
        <v>2</v>
      </c>
      <c r="W299" s="171">
        <v>5</v>
      </c>
      <c r="X299" s="171">
        <v>1</v>
      </c>
      <c r="Y299" s="171">
        <v>8</v>
      </c>
      <c r="Z299" s="171">
        <v>0</v>
      </c>
      <c r="AA299" s="171">
        <v>0</v>
      </c>
      <c r="AB299" s="171">
        <v>0</v>
      </c>
      <c r="AC299" s="171">
        <v>36</v>
      </c>
      <c r="AD299" s="171">
        <v>86</v>
      </c>
      <c r="AE299" s="171">
        <v>6.28</v>
      </c>
      <c r="AF299" s="304">
        <v>10.1</v>
      </c>
      <c r="AG299" s="304">
        <v>2.2999999999999998</v>
      </c>
      <c r="AH299" s="304">
        <v>5.6</v>
      </c>
      <c r="AI299" s="304">
        <v>9</v>
      </c>
      <c r="AJ299" s="303">
        <v>1.6</v>
      </c>
      <c r="AK299" s="302"/>
      <c r="AL299" s="331">
        <v>0.38500000000000001</v>
      </c>
      <c r="AM299" s="331">
        <v>0.63600000000000001</v>
      </c>
      <c r="AN299" s="331">
        <v>1.0209999999999999</v>
      </c>
      <c r="AO299" s="290"/>
      <c r="AP299" s="331">
        <v>0.39100000000000001</v>
      </c>
      <c r="AQ299" s="331">
        <v>0.45</v>
      </c>
      <c r="AR299" s="331">
        <v>0.84099999999999997</v>
      </c>
    </row>
    <row r="300" spans="1:44" ht="15.75" thickBot="1">
      <c r="A300" s="99" t="s">
        <v>2975</v>
      </c>
      <c r="B300" s="171" t="s">
        <v>10</v>
      </c>
      <c r="C300" s="171" t="s">
        <v>2976</v>
      </c>
      <c r="D300" s="171">
        <v>28</v>
      </c>
      <c r="E300" s="171" t="s">
        <v>49</v>
      </c>
      <c r="F300" s="171" t="s">
        <v>43</v>
      </c>
      <c r="G300" s="171">
        <v>0</v>
      </c>
      <c r="H300" s="171">
        <v>1</v>
      </c>
      <c r="I300" s="171">
        <v>0</v>
      </c>
      <c r="J300" s="303">
        <v>4.7</v>
      </c>
      <c r="K300" s="171">
        <v>9</v>
      </c>
      <c r="L300" s="171">
        <v>0</v>
      </c>
      <c r="M300" s="171">
        <v>1</v>
      </c>
      <c r="N300" s="171">
        <v>0</v>
      </c>
      <c r="O300" s="171">
        <v>0</v>
      </c>
      <c r="P300" s="171">
        <v>0</v>
      </c>
      <c r="Q300" s="319">
        <v>7.2</v>
      </c>
      <c r="R300" s="305">
        <v>1.4350000000000001</v>
      </c>
      <c r="S300" s="171">
        <v>7</v>
      </c>
      <c r="T300" s="171">
        <v>4</v>
      </c>
      <c r="U300" s="171">
        <v>4</v>
      </c>
      <c r="V300" s="171">
        <v>2</v>
      </c>
      <c r="W300" s="171">
        <v>4</v>
      </c>
      <c r="X300" s="171">
        <v>1</v>
      </c>
      <c r="Y300" s="171">
        <v>12</v>
      </c>
      <c r="Z300" s="171">
        <v>0</v>
      </c>
      <c r="AA300" s="171">
        <v>1</v>
      </c>
      <c r="AB300" s="171">
        <v>0</v>
      </c>
      <c r="AC300" s="171">
        <v>34</v>
      </c>
      <c r="AD300" s="171">
        <v>106</v>
      </c>
      <c r="AE300" s="171">
        <v>4.9800000000000004</v>
      </c>
      <c r="AF300" s="304">
        <v>8.1999999999999993</v>
      </c>
      <c r="AG300" s="304">
        <v>2.2999999999999998</v>
      </c>
      <c r="AH300" s="304">
        <v>4.7</v>
      </c>
      <c r="AI300" s="304">
        <v>14.1</v>
      </c>
      <c r="AJ300" s="303">
        <v>3</v>
      </c>
      <c r="AK300" s="302"/>
      <c r="AL300" s="331">
        <v>0.375</v>
      </c>
      <c r="AM300" s="331">
        <v>0.71399999999999997</v>
      </c>
      <c r="AN300" s="331">
        <v>1.089</v>
      </c>
      <c r="AO300" s="290"/>
      <c r="AP300" s="331">
        <v>0.308</v>
      </c>
      <c r="AQ300" s="331">
        <v>0.47799999999999998</v>
      </c>
      <c r="AR300" s="331">
        <v>0.78600000000000003</v>
      </c>
    </row>
    <row r="301" spans="1:44" ht="15.75" thickBot="1">
      <c r="A301" s="169" t="s">
        <v>2977</v>
      </c>
      <c r="B301" s="171" t="s">
        <v>10</v>
      </c>
      <c r="C301" s="171" t="s">
        <v>2978</v>
      </c>
      <c r="D301" s="171">
        <v>23</v>
      </c>
      <c r="E301" s="171" t="s">
        <v>33</v>
      </c>
      <c r="F301" s="171" t="s">
        <v>34</v>
      </c>
      <c r="G301" s="171">
        <v>1</v>
      </c>
      <c r="H301" s="171">
        <v>0</v>
      </c>
      <c r="I301" s="171">
        <v>1</v>
      </c>
      <c r="J301" s="303">
        <v>10.57</v>
      </c>
      <c r="K301" s="171">
        <v>2</v>
      </c>
      <c r="L301" s="171">
        <v>2</v>
      </c>
      <c r="M301" s="171">
        <v>0</v>
      </c>
      <c r="N301" s="171">
        <v>0</v>
      </c>
      <c r="O301" s="171">
        <v>0</v>
      </c>
      <c r="P301" s="171">
        <v>0</v>
      </c>
      <c r="Q301" s="319">
        <v>7.2</v>
      </c>
      <c r="R301" s="305">
        <v>2.0870000000000002</v>
      </c>
      <c r="S301" s="171">
        <v>14</v>
      </c>
      <c r="T301" s="171">
        <v>9</v>
      </c>
      <c r="U301" s="171">
        <v>9</v>
      </c>
      <c r="V301" s="171">
        <v>4</v>
      </c>
      <c r="W301" s="171">
        <v>2</v>
      </c>
      <c r="X301" s="171">
        <v>0</v>
      </c>
      <c r="Y301" s="171">
        <v>4</v>
      </c>
      <c r="Z301" s="171">
        <v>0</v>
      </c>
      <c r="AA301" s="171">
        <v>0</v>
      </c>
      <c r="AB301" s="171">
        <v>0</v>
      </c>
      <c r="AC301" s="171">
        <v>36</v>
      </c>
      <c r="AD301" s="171">
        <v>43</v>
      </c>
      <c r="AE301" s="171">
        <v>9.68</v>
      </c>
      <c r="AF301" s="304">
        <v>16.399999999999999</v>
      </c>
      <c r="AG301" s="304">
        <v>4.7</v>
      </c>
      <c r="AH301" s="304">
        <v>2.2999999999999998</v>
      </c>
      <c r="AI301" s="304">
        <v>4.7</v>
      </c>
      <c r="AJ301" s="303">
        <v>2</v>
      </c>
      <c r="AK301" s="302"/>
      <c r="AL301" s="331">
        <v>0.55600000000000005</v>
      </c>
      <c r="AM301" s="331">
        <v>1.222</v>
      </c>
      <c r="AN301" s="331">
        <v>1.778</v>
      </c>
      <c r="AO301" s="290"/>
      <c r="AP301" s="331">
        <v>0.40699999999999997</v>
      </c>
      <c r="AQ301" s="331">
        <v>0.76</v>
      </c>
      <c r="AR301" s="331">
        <v>1.167</v>
      </c>
    </row>
    <row r="302" spans="1:44" ht="15.75" thickBot="1">
      <c r="A302" s="169" t="s">
        <v>2979</v>
      </c>
      <c r="B302" s="171" t="s">
        <v>10</v>
      </c>
      <c r="C302" s="171" t="s">
        <v>2980</v>
      </c>
      <c r="D302" s="171">
        <v>35</v>
      </c>
      <c r="E302" s="171" t="s">
        <v>57</v>
      </c>
      <c r="F302" s="171" t="s">
        <v>34</v>
      </c>
      <c r="G302" s="171">
        <v>1</v>
      </c>
      <c r="H302" s="171">
        <v>0</v>
      </c>
      <c r="I302" s="171">
        <v>1</v>
      </c>
      <c r="J302" s="303">
        <v>1.17</v>
      </c>
      <c r="K302" s="171">
        <v>5</v>
      </c>
      <c r="L302" s="171">
        <v>0</v>
      </c>
      <c r="M302" s="171">
        <v>0</v>
      </c>
      <c r="N302" s="171">
        <v>0</v>
      </c>
      <c r="O302" s="171">
        <v>0</v>
      </c>
      <c r="P302" s="171">
        <v>0</v>
      </c>
      <c r="Q302" s="319">
        <v>7.2</v>
      </c>
      <c r="R302" s="305">
        <v>1.4350000000000001</v>
      </c>
      <c r="S302" s="171">
        <v>7</v>
      </c>
      <c r="T302" s="171">
        <v>2</v>
      </c>
      <c r="U302" s="171">
        <v>1</v>
      </c>
      <c r="V302" s="171">
        <v>1</v>
      </c>
      <c r="W302" s="171">
        <v>4</v>
      </c>
      <c r="X302" s="171">
        <v>0</v>
      </c>
      <c r="Y302" s="171">
        <v>4</v>
      </c>
      <c r="Z302" s="171">
        <v>0</v>
      </c>
      <c r="AA302" s="171">
        <v>0</v>
      </c>
      <c r="AB302" s="171">
        <v>0</v>
      </c>
      <c r="AC302" s="171">
        <v>31</v>
      </c>
      <c r="AD302" s="171">
        <v>379</v>
      </c>
      <c r="AE302" s="171">
        <v>5.38</v>
      </c>
      <c r="AF302" s="304">
        <v>8.1999999999999993</v>
      </c>
      <c r="AG302" s="304">
        <v>1.2</v>
      </c>
      <c r="AH302" s="304">
        <v>4.7</v>
      </c>
      <c r="AI302" s="304">
        <v>4.7</v>
      </c>
      <c r="AJ302" s="303">
        <v>1</v>
      </c>
      <c r="AK302" s="302"/>
      <c r="AL302" s="331">
        <v>0.41699999999999998</v>
      </c>
      <c r="AM302" s="331">
        <v>0.4</v>
      </c>
      <c r="AN302" s="331">
        <v>0.81699999999999995</v>
      </c>
      <c r="AO302" s="290"/>
      <c r="AP302" s="331">
        <v>0.316</v>
      </c>
      <c r="AQ302" s="331">
        <v>0.438</v>
      </c>
      <c r="AR302" s="331">
        <v>0.753</v>
      </c>
    </row>
    <row r="303" spans="1:44" ht="15.75" thickBot="1">
      <c r="A303" s="169" t="s">
        <v>2981</v>
      </c>
      <c r="B303" s="171" t="s">
        <v>10</v>
      </c>
      <c r="C303" s="171" t="s">
        <v>2982</v>
      </c>
      <c r="D303" s="171">
        <v>27</v>
      </c>
      <c r="E303" s="171" t="s">
        <v>57</v>
      </c>
      <c r="F303" s="171" t="s">
        <v>34</v>
      </c>
      <c r="G303" s="171">
        <v>0</v>
      </c>
      <c r="H303" s="171">
        <v>0</v>
      </c>
      <c r="I303" s="171"/>
      <c r="J303" s="303">
        <v>9.39</v>
      </c>
      <c r="K303" s="171">
        <v>6</v>
      </c>
      <c r="L303" s="171">
        <v>0</v>
      </c>
      <c r="M303" s="171">
        <v>2</v>
      </c>
      <c r="N303" s="171">
        <v>0</v>
      </c>
      <c r="O303" s="171">
        <v>0</v>
      </c>
      <c r="P303" s="171">
        <v>0</v>
      </c>
      <c r="Q303" s="319">
        <v>7.2</v>
      </c>
      <c r="R303" s="305">
        <v>2.2170000000000001</v>
      </c>
      <c r="S303" s="171">
        <v>12</v>
      </c>
      <c r="T303" s="171">
        <v>8</v>
      </c>
      <c r="U303" s="171">
        <v>8</v>
      </c>
      <c r="V303" s="171">
        <v>1</v>
      </c>
      <c r="W303" s="171">
        <v>5</v>
      </c>
      <c r="X303" s="171">
        <v>1</v>
      </c>
      <c r="Y303" s="171">
        <v>4</v>
      </c>
      <c r="Z303" s="171">
        <v>0</v>
      </c>
      <c r="AA303" s="171">
        <v>0</v>
      </c>
      <c r="AB303" s="171">
        <v>0</v>
      </c>
      <c r="AC303" s="171">
        <v>38</v>
      </c>
      <c r="AD303" s="171">
        <v>47</v>
      </c>
      <c r="AE303" s="171">
        <v>5.77</v>
      </c>
      <c r="AF303" s="304">
        <v>14.1</v>
      </c>
      <c r="AG303" s="304">
        <v>1.2</v>
      </c>
      <c r="AH303" s="304">
        <v>5.9</v>
      </c>
      <c r="AI303" s="304">
        <v>4.7</v>
      </c>
      <c r="AJ303" s="303">
        <v>0.8</v>
      </c>
      <c r="AK303" s="302"/>
      <c r="AL303" s="331">
        <v>0.55600000000000005</v>
      </c>
      <c r="AM303" s="331">
        <v>0.86699999999999999</v>
      </c>
      <c r="AN303" s="331">
        <v>1.4219999999999999</v>
      </c>
      <c r="AO303" s="290"/>
      <c r="AP303" s="331">
        <v>0.35</v>
      </c>
      <c r="AQ303" s="331">
        <v>0.27800000000000002</v>
      </c>
      <c r="AR303" s="331">
        <v>0.628</v>
      </c>
    </row>
    <row r="304" spans="1:44" ht="15.75" thickBot="1">
      <c r="A304" s="169" t="s">
        <v>2983</v>
      </c>
      <c r="B304" s="171" t="s">
        <v>35</v>
      </c>
      <c r="C304" s="171" t="s">
        <v>2984</v>
      </c>
      <c r="D304" s="171">
        <v>29</v>
      </c>
      <c r="E304" s="171" t="s">
        <v>53</v>
      </c>
      <c r="F304" s="171" t="s">
        <v>43</v>
      </c>
      <c r="G304" s="171">
        <v>0</v>
      </c>
      <c r="H304" s="171">
        <v>0</v>
      </c>
      <c r="I304" s="171"/>
      <c r="J304" s="303">
        <v>4.7</v>
      </c>
      <c r="K304" s="171">
        <v>10</v>
      </c>
      <c r="L304" s="171">
        <v>0</v>
      </c>
      <c r="M304" s="171">
        <v>2</v>
      </c>
      <c r="N304" s="171">
        <v>0</v>
      </c>
      <c r="O304" s="171">
        <v>0</v>
      </c>
      <c r="P304" s="171">
        <v>0</v>
      </c>
      <c r="Q304" s="319">
        <v>7.2</v>
      </c>
      <c r="R304" s="305">
        <v>1.1739999999999999</v>
      </c>
      <c r="S304" s="171">
        <v>9</v>
      </c>
      <c r="T304" s="171">
        <v>4</v>
      </c>
      <c r="U304" s="171">
        <v>4</v>
      </c>
      <c r="V304" s="171">
        <v>2</v>
      </c>
      <c r="W304" s="171">
        <v>0</v>
      </c>
      <c r="X304" s="171">
        <v>0</v>
      </c>
      <c r="Y304" s="171">
        <v>10</v>
      </c>
      <c r="Z304" s="171">
        <v>0</v>
      </c>
      <c r="AA304" s="171">
        <v>0</v>
      </c>
      <c r="AB304" s="171">
        <v>0</v>
      </c>
      <c r="AC304" s="171">
        <v>32</v>
      </c>
      <c r="AD304" s="171">
        <v>114</v>
      </c>
      <c r="AE304" s="171">
        <v>3.94</v>
      </c>
      <c r="AF304" s="304">
        <v>10.6</v>
      </c>
      <c r="AG304" s="304">
        <v>2.2999999999999998</v>
      </c>
      <c r="AH304" s="304">
        <v>0</v>
      </c>
      <c r="AI304" s="304">
        <v>11.7</v>
      </c>
      <c r="AJ304" s="303"/>
      <c r="AK304" s="302"/>
      <c r="AL304" s="331">
        <v>0</v>
      </c>
      <c r="AM304" s="331">
        <v>0</v>
      </c>
      <c r="AN304" s="331">
        <v>0</v>
      </c>
      <c r="AO304" s="290"/>
      <c r="AP304" s="331">
        <v>0.56299999999999994</v>
      </c>
      <c r="AQ304" s="331">
        <v>1</v>
      </c>
      <c r="AR304" s="331">
        <v>1.5629999999999999</v>
      </c>
    </row>
    <row r="305" spans="1:44" ht="15.75" thickBot="1">
      <c r="A305" s="169" t="s">
        <v>2985</v>
      </c>
      <c r="B305" s="171" t="s">
        <v>10</v>
      </c>
      <c r="C305" s="171" t="s">
        <v>2986</v>
      </c>
      <c r="D305" s="171">
        <v>26</v>
      </c>
      <c r="E305" s="171" t="s">
        <v>57</v>
      </c>
      <c r="F305" s="171" t="s">
        <v>34</v>
      </c>
      <c r="G305" s="171">
        <v>0</v>
      </c>
      <c r="H305" s="171">
        <v>2</v>
      </c>
      <c r="I305" s="171">
        <v>0</v>
      </c>
      <c r="J305" s="303">
        <v>7.04</v>
      </c>
      <c r="K305" s="171">
        <v>9</v>
      </c>
      <c r="L305" s="171">
        <v>0</v>
      </c>
      <c r="M305" s="171">
        <v>3</v>
      </c>
      <c r="N305" s="171">
        <v>0</v>
      </c>
      <c r="O305" s="171">
        <v>0</v>
      </c>
      <c r="P305" s="171">
        <v>0</v>
      </c>
      <c r="Q305" s="319">
        <v>7.2</v>
      </c>
      <c r="R305" s="305">
        <v>1.0429999999999999</v>
      </c>
      <c r="S305" s="171">
        <v>4</v>
      </c>
      <c r="T305" s="171">
        <v>6</v>
      </c>
      <c r="U305" s="171">
        <v>6</v>
      </c>
      <c r="V305" s="171">
        <v>1</v>
      </c>
      <c r="W305" s="171">
        <v>4</v>
      </c>
      <c r="X305" s="171">
        <v>0</v>
      </c>
      <c r="Y305" s="171">
        <v>8</v>
      </c>
      <c r="Z305" s="171">
        <v>0</v>
      </c>
      <c r="AA305" s="171">
        <v>0</v>
      </c>
      <c r="AB305" s="171">
        <v>1</v>
      </c>
      <c r="AC305" s="171">
        <v>30</v>
      </c>
      <c r="AD305" s="171">
        <v>63</v>
      </c>
      <c r="AE305" s="171">
        <v>4.33</v>
      </c>
      <c r="AF305" s="304">
        <v>4.7</v>
      </c>
      <c r="AG305" s="304">
        <v>1.2</v>
      </c>
      <c r="AH305" s="304">
        <v>4.7</v>
      </c>
      <c r="AI305" s="304">
        <v>9.4</v>
      </c>
      <c r="AJ305" s="303">
        <v>2</v>
      </c>
      <c r="AK305" s="302"/>
      <c r="AL305" s="331">
        <v>0.28599999999999998</v>
      </c>
      <c r="AM305" s="331">
        <v>0</v>
      </c>
      <c r="AN305" s="331">
        <v>0.28599999999999998</v>
      </c>
      <c r="AO305" s="290"/>
      <c r="AP305" s="331">
        <v>0.25</v>
      </c>
      <c r="AQ305" s="331">
        <v>0.53300000000000003</v>
      </c>
      <c r="AR305" s="331">
        <v>0.78300000000000003</v>
      </c>
    </row>
    <row r="306" spans="1:44" ht="15.75" thickBot="1">
      <c r="A306" s="169" t="s">
        <v>2987</v>
      </c>
      <c r="B306" s="171" t="s">
        <v>10</v>
      </c>
      <c r="C306" s="171" t="s">
        <v>2988</v>
      </c>
      <c r="D306" s="171">
        <v>25</v>
      </c>
      <c r="E306" s="171" t="s">
        <v>36</v>
      </c>
      <c r="F306" s="171" t="s">
        <v>34</v>
      </c>
      <c r="G306" s="171">
        <v>0</v>
      </c>
      <c r="H306" s="171">
        <v>0</v>
      </c>
      <c r="I306" s="171"/>
      <c r="J306" s="303">
        <v>4.7</v>
      </c>
      <c r="K306" s="171">
        <v>7</v>
      </c>
      <c r="L306" s="171">
        <v>0</v>
      </c>
      <c r="M306" s="171">
        <v>1</v>
      </c>
      <c r="N306" s="171">
        <v>0</v>
      </c>
      <c r="O306" s="171">
        <v>0</v>
      </c>
      <c r="P306" s="171">
        <v>0</v>
      </c>
      <c r="Q306" s="319">
        <v>7.2</v>
      </c>
      <c r="R306" s="305">
        <v>1.5649999999999999</v>
      </c>
      <c r="S306" s="171">
        <v>8</v>
      </c>
      <c r="T306" s="171">
        <v>4</v>
      </c>
      <c r="U306" s="171">
        <v>4</v>
      </c>
      <c r="V306" s="171">
        <v>0</v>
      </c>
      <c r="W306" s="171">
        <v>4</v>
      </c>
      <c r="X306" s="171">
        <v>0</v>
      </c>
      <c r="Y306" s="171">
        <v>8</v>
      </c>
      <c r="Z306" s="171">
        <v>1</v>
      </c>
      <c r="AA306" s="171">
        <v>0</v>
      </c>
      <c r="AB306" s="171">
        <v>2</v>
      </c>
      <c r="AC306" s="171">
        <v>36</v>
      </c>
      <c r="AD306" s="171">
        <v>95</v>
      </c>
      <c r="AE306" s="171">
        <v>3.03</v>
      </c>
      <c r="AF306" s="304">
        <v>9.4</v>
      </c>
      <c r="AG306" s="304">
        <v>0</v>
      </c>
      <c r="AH306" s="304">
        <v>4.7</v>
      </c>
      <c r="AI306" s="304">
        <v>9.4</v>
      </c>
      <c r="AJ306" s="303">
        <v>2</v>
      </c>
      <c r="AK306" s="302"/>
      <c r="AL306" s="331">
        <v>0.42899999999999999</v>
      </c>
      <c r="AM306" s="331">
        <v>0.5</v>
      </c>
      <c r="AN306" s="331">
        <v>0.92900000000000005</v>
      </c>
      <c r="AO306" s="290"/>
      <c r="AP306" s="331">
        <v>0.318</v>
      </c>
      <c r="AQ306" s="331">
        <v>0.26300000000000001</v>
      </c>
      <c r="AR306" s="331">
        <v>0.58099999999999996</v>
      </c>
    </row>
    <row r="307" spans="1:44" ht="15.75" thickBot="1">
      <c r="A307" s="169" t="s">
        <v>2989</v>
      </c>
      <c r="B307" s="171" t="s">
        <v>10</v>
      </c>
      <c r="C307" s="171" t="s">
        <v>2990</v>
      </c>
      <c r="D307" s="171">
        <v>24</v>
      </c>
      <c r="E307" s="171" t="s">
        <v>89</v>
      </c>
      <c r="F307" s="171" t="s">
        <v>34</v>
      </c>
      <c r="G307" s="171">
        <v>0</v>
      </c>
      <c r="H307" s="171">
        <v>0</v>
      </c>
      <c r="I307" s="171"/>
      <c r="J307" s="303">
        <v>8.59</v>
      </c>
      <c r="K307" s="171">
        <v>6</v>
      </c>
      <c r="L307" s="171">
        <v>0</v>
      </c>
      <c r="M307" s="171">
        <v>2</v>
      </c>
      <c r="N307" s="171">
        <v>0</v>
      </c>
      <c r="O307" s="171">
        <v>0</v>
      </c>
      <c r="P307" s="171">
        <v>0</v>
      </c>
      <c r="Q307" s="319">
        <v>7.1</v>
      </c>
      <c r="R307" s="305">
        <v>2.1819999999999999</v>
      </c>
      <c r="S307" s="171">
        <v>12</v>
      </c>
      <c r="T307" s="171">
        <v>7</v>
      </c>
      <c r="U307" s="171">
        <v>7</v>
      </c>
      <c r="V307" s="171">
        <v>1</v>
      </c>
      <c r="W307" s="171">
        <v>4</v>
      </c>
      <c r="X307" s="171">
        <v>0</v>
      </c>
      <c r="Y307" s="171">
        <v>5</v>
      </c>
      <c r="Z307" s="171">
        <v>2</v>
      </c>
      <c r="AA307" s="171">
        <v>0</v>
      </c>
      <c r="AB307" s="171">
        <v>1</v>
      </c>
      <c r="AC307" s="171">
        <v>39</v>
      </c>
      <c r="AD307" s="171">
        <v>55</v>
      </c>
      <c r="AE307" s="171">
        <v>6.02</v>
      </c>
      <c r="AF307" s="304">
        <v>14.7</v>
      </c>
      <c r="AG307" s="304">
        <v>1.2</v>
      </c>
      <c r="AH307" s="304">
        <v>4.9000000000000004</v>
      </c>
      <c r="AI307" s="304">
        <v>6.1</v>
      </c>
      <c r="AJ307" s="303">
        <v>1.25</v>
      </c>
      <c r="AK307" s="302"/>
      <c r="AL307" s="331">
        <v>0.5</v>
      </c>
      <c r="AM307" s="331">
        <v>0.66700000000000004</v>
      </c>
      <c r="AN307" s="331">
        <v>1.167</v>
      </c>
      <c r="AO307" s="290"/>
      <c r="AP307" s="331">
        <v>0.42099999999999999</v>
      </c>
      <c r="AQ307" s="331">
        <v>0.28599999999999998</v>
      </c>
      <c r="AR307" s="331">
        <v>0.70699999999999996</v>
      </c>
    </row>
    <row r="308" spans="1:44" ht="15.75" thickBot="1">
      <c r="A308" s="169" t="s">
        <v>2991</v>
      </c>
      <c r="B308" s="171" t="s">
        <v>10</v>
      </c>
      <c r="C308" s="171" t="s">
        <v>2992</v>
      </c>
      <c r="D308" s="171">
        <v>26</v>
      </c>
      <c r="E308" s="171" t="s">
        <v>51</v>
      </c>
      <c r="F308" s="171" t="s">
        <v>43</v>
      </c>
      <c r="G308" s="171">
        <v>0</v>
      </c>
      <c r="H308" s="171">
        <v>0</v>
      </c>
      <c r="I308" s="171"/>
      <c r="J308" s="303">
        <v>3.68</v>
      </c>
      <c r="K308" s="171">
        <v>5</v>
      </c>
      <c r="L308" s="171">
        <v>0</v>
      </c>
      <c r="M308" s="171">
        <v>2</v>
      </c>
      <c r="N308" s="171">
        <v>0</v>
      </c>
      <c r="O308" s="171">
        <v>0</v>
      </c>
      <c r="P308" s="171">
        <v>0</v>
      </c>
      <c r="Q308" s="319">
        <v>7.1</v>
      </c>
      <c r="R308" s="305">
        <v>1.5</v>
      </c>
      <c r="S308" s="171">
        <v>7</v>
      </c>
      <c r="T308" s="171">
        <v>3</v>
      </c>
      <c r="U308" s="171">
        <v>3</v>
      </c>
      <c r="V308" s="171">
        <v>2</v>
      </c>
      <c r="W308" s="171">
        <v>4</v>
      </c>
      <c r="X308" s="171">
        <v>0</v>
      </c>
      <c r="Y308" s="171">
        <v>7</v>
      </c>
      <c r="Z308" s="171">
        <v>1</v>
      </c>
      <c r="AA308" s="171">
        <v>0</v>
      </c>
      <c r="AB308" s="171">
        <v>1</v>
      </c>
      <c r="AC308" s="171">
        <v>32</v>
      </c>
      <c r="AD308" s="171">
        <v>121</v>
      </c>
      <c r="AE308" s="171">
        <v>6.84</v>
      </c>
      <c r="AF308" s="304">
        <v>8.6</v>
      </c>
      <c r="AG308" s="304">
        <v>2.5</v>
      </c>
      <c r="AH308" s="304">
        <v>4.9000000000000004</v>
      </c>
      <c r="AI308" s="304">
        <v>8.6</v>
      </c>
      <c r="AJ308" s="303">
        <v>1.75</v>
      </c>
      <c r="AK308" s="302"/>
      <c r="AL308" s="331">
        <v>0.53800000000000003</v>
      </c>
      <c r="AM308" s="331">
        <v>0.66700000000000004</v>
      </c>
      <c r="AN308" s="331">
        <v>1.2050000000000001</v>
      </c>
      <c r="AO308" s="290"/>
      <c r="AP308" s="331">
        <v>0.26300000000000001</v>
      </c>
      <c r="AQ308" s="331">
        <v>0.5</v>
      </c>
      <c r="AR308" s="331">
        <v>0.76300000000000001</v>
      </c>
    </row>
    <row r="309" spans="1:44" ht="15.75" thickBot="1">
      <c r="A309" s="169" t="s">
        <v>2993</v>
      </c>
      <c r="B309" s="171" t="s">
        <v>10</v>
      </c>
      <c r="C309" s="171" t="s">
        <v>2994</v>
      </c>
      <c r="D309" s="171">
        <v>24</v>
      </c>
      <c r="E309" s="171" t="s">
        <v>58</v>
      </c>
      <c r="F309" s="171" t="s">
        <v>43</v>
      </c>
      <c r="G309" s="171">
        <v>0</v>
      </c>
      <c r="H309" s="171">
        <v>0</v>
      </c>
      <c r="I309" s="171"/>
      <c r="J309" s="303">
        <v>1.23</v>
      </c>
      <c r="K309" s="171">
        <v>8</v>
      </c>
      <c r="L309" s="171">
        <v>0</v>
      </c>
      <c r="M309" s="171">
        <v>6</v>
      </c>
      <c r="N309" s="171">
        <v>0</v>
      </c>
      <c r="O309" s="171">
        <v>0</v>
      </c>
      <c r="P309" s="171">
        <v>0</v>
      </c>
      <c r="Q309" s="319">
        <v>7.1</v>
      </c>
      <c r="R309" s="305">
        <v>1.3640000000000001</v>
      </c>
      <c r="S309" s="171">
        <v>6</v>
      </c>
      <c r="T309" s="171">
        <v>1</v>
      </c>
      <c r="U309" s="171">
        <v>1</v>
      </c>
      <c r="V309" s="171">
        <v>0</v>
      </c>
      <c r="W309" s="171">
        <v>4</v>
      </c>
      <c r="X309" s="171">
        <v>0</v>
      </c>
      <c r="Y309" s="171">
        <v>9</v>
      </c>
      <c r="Z309" s="171">
        <v>0</v>
      </c>
      <c r="AA309" s="171">
        <v>0</v>
      </c>
      <c r="AB309" s="171">
        <v>0</v>
      </c>
      <c r="AC309" s="171">
        <v>32</v>
      </c>
      <c r="AD309" s="171">
        <v>364</v>
      </c>
      <c r="AE309" s="171">
        <v>2.34</v>
      </c>
      <c r="AF309" s="304">
        <v>7.4</v>
      </c>
      <c r="AG309" s="304">
        <v>0</v>
      </c>
      <c r="AH309" s="304">
        <v>4.9000000000000004</v>
      </c>
      <c r="AI309" s="304">
        <v>11</v>
      </c>
      <c r="AJ309" s="303">
        <v>2.25</v>
      </c>
      <c r="AK309" s="302"/>
      <c r="AL309" s="331">
        <v>0.25</v>
      </c>
      <c r="AM309" s="331">
        <v>0.26700000000000002</v>
      </c>
      <c r="AN309" s="331">
        <v>0.51700000000000002</v>
      </c>
      <c r="AO309" s="290"/>
      <c r="AP309" s="331">
        <v>0.375</v>
      </c>
      <c r="AQ309" s="331">
        <v>0.38500000000000001</v>
      </c>
      <c r="AR309" s="331">
        <v>0.76</v>
      </c>
    </row>
    <row r="310" spans="1:44" ht="15.75" thickBot="1">
      <c r="A310" s="169" t="s">
        <v>2995</v>
      </c>
      <c r="B310" s="171" t="s">
        <v>10</v>
      </c>
      <c r="C310" s="171" t="s">
        <v>2996</v>
      </c>
      <c r="D310" s="171">
        <v>31</v>
      </c>
      <c r="E310" s="171" t="s">
        <v>57</v>
      </c>
      <c r="F310" s="171" t="s">
        <v>34</v>
      </c>
      <c r="G310" s="171">
        <v>0</v>
      </c>
      <c r="H310" s="171">
        <v>2</v>
      </c>
      <c r="I310" s="171">
        <v>0</v>
      </c>
      <c r="J310" s="303">
        <v>11.05</v>
      </c>
      <c r="K310" s="171">
        <v>8</v>
      </c>
      <c r="L310" s="171">
        <v>0</v>
      </c>
      <c r="M310" s="171">
        <v>4</v>
      </c>
      <c r="N310" s="171">
        <v>0</v>
      </c>
      <c r="O310" s="171">
        <v>0</v>
      </c>
      <c r="P310" s="171">
        <v>0</v>
      </c>
      <c r="Q310" s="319">
        <v>7.1</v>
      </c>
      <c r="R310" s="305">
        <v>1.7729999999999999</v>
      </c>
      <c r="S310" s="171">
        <v>13</v>
      </c>
      <c r="T310" s="171">
        <v>9</v>
      </c>
      <c r="U310" s="171">
        <v>9</v>
      </c>
      <c r="V310" s="171">
        <v>3</v>
      </c>
      <c r="W310" s="171">
        <v>0</v>
      </c>
      <c r="X310" s="171">
        <v>0</v>
      </c>
      <c r="Y310" s="171">
        <v>6</v>
      </c>
      <c r="Z310" s="171">
        <v>0</v>
      </c>
      <c r="AA310" s="171">
        <v>0</v>
      </c>
      <c r="AB310" s="171">
        <v>0</v>
      </c>
      <c r="AC310" s="171">
        <v>34</v>
      </c>
      <c r="AD310" s="171">
        <v>40</v>
      </c>
      <c r="AE310" s="171">
        <v>6.84</v>
      </c>
      <c r="AF310" s="304">
        <v>16</v>
      </c>
      <c r="AG310" s="304">
        <v>3.7</v>
      </c>
      <c r="AH310" s="304">
        <v>0</v>
      </c>
      <c r="AI310" s="304">
        <v>7.4</v>
      </c>
      <c r="AJ310" s="303"/>
      <c r="AK310" s="302"/>
      <c r="AL310" s="331">
        <v>0.38500000000000001</v>
      </c>
      <c r="AM310" s="331">
        <v>0.76900000000000002</v>
      </c>
      <c r="AN310" s="331">
        <v>1.1539999999999999</v>
      </c>
      <c r="AO310" s="290"/>
      <c r="AP310" s="331">
        <v>0.4</v>
      </c>
      <c r="AQ310" s="331">
        <v>0.75</v>
      </c>
      <c r="AR310" s="331">
        <v>1.1499999999999999</v>
      </c>
    </row>
    <row r="311" spans="1:44" ht="15.75" thickBot="1">
      <c r="A311" s="169" t="s">
        <v>2997</v>
      </c>
      <c r="B311" s="171" t="s">
        <v>10</v>
      </c>
      <c r="C311" s="171" t="s">
        <v>2998</v>
      </c>
      <c r="D311" s="171">
        <v>23</v>
      </c>
      <c r="E311" s="171" t="s">
        <v>57</v>
      </c>
      <c r="F311" s="171" t="s">
        <v>34</v>
      </c>
      <c r="G311" s="171">
        <v>0</v>
      </c>
      <c r="H311" s="171">
        <v>1</v>
      </c>
      <c r="I311" s="171">
        <v>0</v>
      </c>
      <c r="J311" s="303">
        <v>6.14</v>
      </c>
      <c r="K311" s="171">
        <v>2</v>
      </c>
      <c r="L311" s="171">
        <v>1</v>
      </c>
      <c r="M311" s="171">
        <v>1</v>
      </c>
      <c r="N311" s="171">
        <v>0</v>
      </c>
      <c r="O311" s="171">
        <v>0</v>
      </c>
      <c r="P311" s="171">
        <v>0</v>
      </c>
      <c r="Q311" s="319">
        <v>7.1</v>
      </c>
      <c r="R311" s="305">
        <v>1.2270000000000001</v>
      </c>
      <c r="S311" s="171">
        <v>7</v>
      </c>
      <c r="T311" s="171">
        <v>5</v>
      </c>
      <c r="U311" s="171">
        <v>5</v>
      </c>
      <c r="V311" s="171">
        <v>1</v>
      </c>
      <c r="W311" s="171">
        <v>2</v>
      </c>
      <c r="X311" s="171">
        <v>0</v>
      </c>
      <c r="Y311" s="171">
        <v>2</v>
      </c>
      <c r="Z311" s="171">
        <v>2</v>
      </c>
      <c r="AA311" s="171">
        <v>0</v>
      </c>
      <c r="AB311" s="171">
        <v>0</v>
      </c>
      <c r="AC311" s="171">
        <v>31</v>
      </c>
      <c r="AD311" s="171">
        <v>73</v>
      </c>
      <c r="AE311" s="171">
        <v>6.02</v>
      </c>
      <c r="AF311" s="304">
        <v>8.6</v>
      </c>
      <c r="AG311" s="304">
        <v>1.2</v>
      </c>
      <c r="AH311" s="304">
        <v>2.5</v>
      </c>
      <c r="AI311" s="304">
        <v>2.5</v>
      </c>
      <c r="AJ311" s="303">
        <v>1</v>
      </c>
      <c r="AK311" s="302"/>
      <c r="AL311" s="331">
        <v>0.35699999999999998</v>
      </c>
      <c r="AM311" s="331">
        <v>0.53800000000000003</v>
      </c>
      <c r="AN311" s="331">
        <v>0.89600000000000002</v>
      </c>
      <c r="AO311" s="290"/>
      <c r="AP311" s="331">
        <v>0.35299999999999998</v>
      </c>
      <c r="AQ311" s="331">
        <v>0.214</v>
      </c>
      <c r="AR311" s="331">
        <v>0.56699999999999995</v>
      </c>
    </row>
    <row r="312" spans="1:44" ht="15.75" thickBot="1">
      <c r="A312" s="169" t="s">
        <v>2999</v>
      </c>
      <c r="B312" s="171" t="s">
        <v>10</v>
      </c>
      <c r="C312" s="171" t="s">
        <v>3000</v>
      </c>
      <c r="D312" s="171">
        <v>28</v>
      </c>
      <c r="E312" s="171" t="s">
        <v>33</v>
      </c>
      <c r="F312" s="171" t="s">
        <v>34</v>
      </c>
      <c r="G312" s="171">
        <v>0</v>
      </c>
      <c r="H312" s="171">
        <v>0</v>
      </c>
      <c r="I312" s="171"/>
      <c r="J312" s="303">
        <v>4.91</v>
      </c>
      <c r="K312" s="171">
        <v>6</v>
      </c>
      <c r="L312" s="171">
        <v>0</v>
      </c>
      <c r="M312" s="171">
        <v>1</v>
      </c>
      <c r="N312" s="171">
        <v>0</v>
      </c>
      <c r="O312" s="171">
        <v>0</v>
      </c>
      <c r="P312" s="171">
        <v>0</v>
      </c>
      <c r="Q312" s="319">
        <v>7.1</v>
      </c>
      <c r="R312" s="305">
        <v>2.1819999999999999</v>
      </c>
      <c r="S312" s="171">
        <v>8</v>
      </c>
      <c r="T312" s="171">
        <v>4</v>
      </c>
      <c r="U312" s="171">
        <v>4</v>
      </c>
      <c r="V312" s="171">
        <v>2</v>
      </c>
      <c r="W312" s="171">
        <v>8</v>
      </c>
      <c r="X312" s="171">
        <v>0</v>
      </c>
      <c r="Y312" s="171">
        <v>7</v>
      </c>
      <c r="Z312" s="171">
        <v>0</v>
      </c>
      <c r="AA312" s="171">
        <v>0</v>
      </c>
      <c r="AB312" s="171">
        <v>0</v>
      </c>
      <c r="AC312" s="171">
        <v>38</v>
      </c>
      <c r="AD312" s="171">
        <v>93</v>
      </c>
      <c r="AE312" s="171">
        <v>8.07</v>
      </c>
      <c r="AF312" s="304">
        <v>9.8000000000000007</v>
      </c>
      <c r="AG312" s="304">
        <v>2.5</v>
      </c>
      <c r="AH312" s="304">
        <v>9.8000000000000007</v>
      </c>
      <c r="AI312" s="304">
        <v>8.6</v>
      </c>
      <c r="AJ312" s="303">
        <v>0.88</v>
      </c>
      <c r="AK312" s="302"/>
      <c r="AL312" s="331">
        <v>0.5</v>
      </c>
      <c r="AM312" s="331">
        <v>0.76900000000000002</v>
      </c>
      <c r="AN312" s="331">
        <v>1.2689999999999999</v>
      </c>
      <c r="AO312" s="290"/>
      <c r="AP312" s="331">
        <v>0.35</v>
      </c>
      <c r="AQ312" s="331">
        <v>0.23499999999999999</v>
      </c>
      <c r="AR312" s="331">
        <v>0.58499999999999996</v>
      </c>
    </row>
    <row r="313" spans="1:44" ht="15.75" thickBot="1">
      <c r="A313" s="169" t="s">
        <v>3001</v>
      </c>
      <c r="B313" s="171" t="s">
        <v>10</v>
      </c>
      <c r="C313" s="171" t="s">
        <v>3002</v>
      </c>
      <c r="D313" s="171">
        <v>31</v>
      </c>
      <c r="E313" s="171" t="s">
        <v>73</v>
      </c>
      <c r="F313" s="171" t="s">
        <v>34</v>
      </c>
      <c r="G313" s="171">
        <v>0</v>
      </c>
      <c r="H313" s="171">
        <v>1</v>
      </c>
      <c r="I313" s="171">
        <v>0</v>
      </c>
      <c r="J313" s="303">
        <v>5.14</v>
      </c>
      <c r="K313" s="171">
        <v>6</v>
      </c>
      <c r="L313" s="171">
        <v>0</v>
      </c>
      <c r="M313" s="171">
        <v>2</v>
      </c>
      <c r="N313" s="171">
        <v>0</v>
      </c>
      <c r="O313" s="171">
        <v>0</v>
      </c>
      <c r="P313" s="171">
        <v>0</v>
      </c>
      <c r="Q313" s="319">
        <v>7</v>
      </c>
      <c r="R313" s="305">
        <v>1.714</v>
      </c>
      <c r="S313" s="171">
        <v>6</v>
      </c>
      <c r="T313" s="171">
        <v>4</v>
      </c>
      <c r="U313" s="171">
        <v>4</v>
      </c>
      <c r="V313" s="171">
        <v>0</v>
      </c>
      <c r="W313" s="171">
        <v>6</v>
      </c>
      <c r="X313" s="171">
        <v>2</v>
      </c>
      <c r="Y313" s="171">
        <v>5</v>
      </c>
      <c r="Z313" s="171">
        <v>0</v>
      </c>
      <c r="AA313" s="171">
        <v>0</v>
      </c>
      <c r="AB313" s="171">
        <v>0</v>
      </c>
      <c r="AC313" s="171">
        <v>31</v>
      </c>
      <c r="AD313" s="171">
        <v>95</v>
      </c>
      <c r="AE313" s="171">
        <v>4.3</v>
      </c>
      <c r="AF313" s="304">
        <v>7.7</v>
      </c>
      <c r="AG313" s="304">
        <v>0</v>
      </c>
      <c r="AH313" s="304">
        <v>7.7</v>
      </c>
      <c r="AI313" s="304">
        <v>6.4</v>
      </c>
      <c r="AJ313" s="303">
        <v>0.83</v>
      </c>
      <c r="AK313" s="302"/>
      <c r="AL313" s="331">
        <v>0.5</v>
      </c>
      <c r="AM313" s="331">
        <v>0.36399999999999999</v>
      </c>
      <c r="AN313" s="331">
        <v>0.86399999999999999</v>
      </c>
      <c r="AO313" s="290"/>
      <c r="AP313" s="331">
        <v>0.313</v>
      </c>
      <c r="AQ313" s="331">
        <v>0.23100000000000001</v>
      </c>
      <c r="AR313" s="331">
        <v>0.54300000000000004</v>
      </c>
    </row>
    <row r="314" spans="1:44" ht="15.75" thickBot="1">
      <c r="A314" s="169" t="s">
        <v>3003</v>
      </c>
      <c r="B314" s="171" t="s">
        <v>10</v>
      </c>
      <c r="C314" s="171" t="s">
        <v>3004</v>
      </c>
      <c r="D314" s="171">
        <v>22</v>
      </c>
      <c r="E314" s="171" t="s">
        <v>42</v>
      </c>
      <c r="F314" s="171" t="s">
        <v>43</v>
      </c>
      <c r="G314" s="171">
        <v>0</v>
      </c>
      <c r="H314" s="171">
        <v>0</v>
      </c>
      <c r="I314" s="171"/>
      <c r="J314" s="303">
        <v>4.05</v>
      </c>
      <c r="K314" s="171">
        <v>9</v>
      </c>
      <c r="L314" s="171">
        <v>0</v>
      </c>
      <c r="M314" s="171">
        <v>5</v>
      </c>
      <c r="N314" s="171">
        <v>0</v>
      </c>
      <c r="O314" s="171">
        <v>0</v>
      </c>
      <c r="P314" s="171">
        <v>0</v>
      </c>
      <c r="Q314" s="319">
        <v>6.2</v>
      </c>
      <c r="R314" s="305">
        <v>1.2</v>
      </c>
      <c r="S314" s="171">
        <v>7</v>
      </c>
      <c r="T314" s="171">
        <v>4</v>
      </c>
      <c r="U314" s="171">
        <v>3</v>
      </c>
      <c r="V314" s="171">
        <v>0</v>
      </c>
      <c r="W314" s="171">
        <v>1</v>
      </c>
      <c r="X314" s="171">
        <v>0</v>
      </c>
      <c r="Y314" s="171">
        <v>5</v>
      </c>
      <c r="Z314" s="171">
        <v>0</v>
      </c>
      <c r="AA314" s="171">
        <v>0</v>
      </c>
      <c r="AB314" s="171">
        <v>0</v>
      </c>
      <c r="AC314" s="171">
        <v>30</v>
      </c>
      <c r="AD314" s="171">
        <v>110</v>
      </c>
      <c r="AE314" s="171">
        <v>2.11</v>
      </c>
      <c r="AF314" s="304">
        <v>9.5</v>
      </c>
      <c r="AG314" s="304">
        <v>0</v>
      </c>
      <c r="AH314" s="304">
        <v>1.4</v>
      </c>
      <c r="AI314" s="304">
        <v>6.8</v>
      </c>
      <c r="AJ314" s="303">
        <v>5</v>
      </c>
      <c r="AK314" s="302"/>
      <c r="AL314" s="331">
        <v>0.2</v>
      </c>
      <c r="AM314" s="331">
        <v>0.14299999999999999</v>
      </c>
      <c r="AN314" s="331">
        <v>0.34300000000000003</v>
      </c>
      <c r="AO314" s="290"/>
      <c r="AP314" s="331">
        <v>0.33300000000000002</v>
      </c>
      <c r="AQ314" s="331">
        <v>0.57099999999999995</v>
      </c>
      <c r="AR314" s="331">
        <v>0.90500000000000003</v>
      </c>
    </row>
    <row r="315" spans="1:44" ht="15.75" thickBot="1">
      <c r="A315" s="169" t="s">
        <v>3005</v>
      </c>
      <c r="B315" s="171" t="s">
        <v>35</v>
      </c>
      <c r="C315" s="171" t="s">
        <v>3006</v>
      </c>
      <c r="D315" s="171">
        <v>23</v>
      </c>
      <c r="E315" s="171" t="s">
        <v>59</v>
      </c>
      <c r="F315" s="171" t="s">
        <v>34</v>
      </c>
      <c r="G315" s="171">
        <v>0</v>
      </c>
      <c r="H315" s="171">
        <v>0</v>
      </c>
      <c r="I315" s="171"/>
      <c r="J315" s="303">
        <v>10.8</v>
      </c>
      <c r="K315" s="171">
        <v>11</v>
      </c>
      <c r="L315" s="171">
        <v>0</v>
      </c>
      <c r="M315" s="171">
        <v>3</v>
      </c>
      <c r="N315" s="171">
        <v>0</v>
      </c>
      <c r="O315" s="171">
        <v>0</v>
      </c>
      <c r="P315" s="171">
        <v>0</v>
      </c>
      <c r="Q315" s="319">
        <v>6.2</v>
      </c>
      <c r="R315" s="305">
        <v>2.5499999999999998</v>
      </c>
      <c r="S315" s="171">
        <v>12</v>
      </c>
      <c r="T315" s="171">
        <v>8</v>
      </c>
      <c r="U315" s="171">
        <v>8</v>
      </c>
      <c r="V315" s="171">
        <v>1</v>
      </c>
      <c r="W315" s="171">
        <v>5</v>
      </c>
      <c r="X315" s="171">
        <v>1</v>
      </c>
      <c r="Y315" s="171">
        <v>3</v>
      </c>
      <c r="Z315" s="171">
        <v>0</v>
      </c>
      <c r="AA315" s="171">
        <v>0</v>
      </c>
      <c r="AB315" s="171">
        <v>3</v>
      </c>
      <c r="AC315" s="171">
        <v>36</v>
      </c>
      <c r="AD315" s="171">
        <v>42</v>
      </c>
      <c r="AE315" s="171">
        <v>6.46</v>
      </c>
      <c r="AF315" s="304">
        <v>16.2</v>
      </c>
      <c r="AG315" s="304">
        <v>1.4</v>
      </c>
      <c r="AH315" s="304">
        <v>6.8</v>
      </c>
      <c r="AI315" s="304">
        <v>4.0999999999999996</v>
      </c>
      <c r="AJ315" s="303">
        <v>0.6</v>
      </c>
      <c r="AK315" s="302"/>
      <c r="AL315" s="331">
        <v>0.47099999999999997</v>
      </c>
      <c r="AM315" s="331">
        <v>0.46200000000000002</v>
      </c>
      <c r="AN315" s="331">
        <v>0.93200000000000005</v>
      </c>
      <c r="AO315" s="290"/>
      <c r="AP315" s="331">
        <v>0.47399999999999998</v>
      </c>
      <c r="AQ315" s="331">
        <v>0.72199999999999998</v>
      </c>
      <c r="AR315" s="331">
        <v>1.196</v>
      </c>
    </row>
    <row r="316" spans="1:44" ht="15.75" thickBot="1">
      <c r="A316" s="169" t="s">
        <v>3007</v>
      </c>
      <c r="B316" s="171" t="s">
        <v>10</v>
      </c>
      <c r="C316" s="171" t="s">
        <v>3008</v>
      </c>
      <c r="D316" s="171">
        <v>30</v>
      </c>
      <c r="E316" s="171" t="s">
        <v>89</v>
      </c>
      <c r="F316" s="171" t="s">
        <v>34</v>
      </c>
      <c r="G316" s="171">
        <v>0</v>
      </c>
      <c r="H316" s="171">
        <v>0</v>
      </c>
      <c r="I316" s="171"/>
      <c r="J316" s="303">
        <v>12.15</v>
      </c>
      <c r="K316" s="171">
        <v>6</v>
      </c>
      <c r="L316" s="171">
        <v>0</v>
      </c>
      <c r="M316" s="171">
        <v>3</v>
      </c>
      <c r="N316" s="171">
        <v>0</v>
      </c>
      <c r="O316" s="171">
        <v>0</v>
      </c>
      <c r="P316" s="171">
        <v>0</v>
      </c>
      <c r="Q316" s="319">
        <v>6.2</v>
      </c>
      <c r="R316" s="305">
        <v>1.95</v>
      </c>
      <c r="S316" s="171">
        <v>7</v>
      </c>
      <c r="T316" s="171">
        <v>9</v>
      </c>
      <c r="U316" s="171">
        <v>9</v>
      </c>
      <c r="V316" s="171">
        <v>0</v>
      </c>
      <c r="W316" s="171">
        <v>6</v>
      </c>
      <c r="X316" s="171">
        <v>1</v>
      </c>
      <c r="Y316" s="171">
        <v>2</v>
      </c>
      <c r="Z316" s="171">
        <v>0</v>
      </c>
      <c r="AA316" s="171">
        <v>0</v>
      </c>
      <c r="AB316" s="171">
        <v>0</v>
      </c>
      <c r="AC316" s="171">
        <v>31</v>
      </c>
      <c r="AD316" s="171">
        <v>39</v>
      </c>
      <c r="AE316" s="171">
        <v>5.26</v>
      </c>
      <c r="AF316" s="304">
        <v>9.5</v>
      </c>
      <c r="AG316" s="304">
        <v>0</v>
      </c>
      <c r="AH316" s="304">
        <v>8.1</v>
      </c>
      <c r="AI316" s="304">
        <v>2.7</v>
      </c>
      <c r="AJ316" s="303">
        <v>0.33</v>
      </c>
      <c r="AK316" s="302"/>
      <c r="AL316" s="331">
        <v>0.4</v>
      </c>
      <c r="AM316" s="331">
        <v>0.28599999999999998</v>
      </c>
      <c r="AN316" s="331">
        <v>0.68600000000000005</v>
      </c>
      <c r="AO316" s="290"/>
      <c r="AP316" s="331">
        <v>0.42899999999999999</v>
      </c>
      <c r="AQ316" s="331">
        <v>0.41199999999999998</v>
      </c>
      <c r="AR316" s="331">
        <v>0.84</v>
      </c>
    </row>
    <row r="317" spans="1:44" ht="15.75" thickBot="1">
      <c r="A317" s="169" t="s">
        <v>3009</v>
      </c>
      <c r="B317" s="171" t="s">
        <v>35</v>
      </c>
      <c r="C317" s="171" t="s">
        <v>3010</v>
      </c>
      <c r="D317" s="171">
        <v>25</v>
      </c>
      <c r="E317" s="171" t="s">
        <v>36</v>
      </c>
      <c r="F317" s="171" t="s">
        <v>34</v>
      </c>
      <c r="G317" s="171">
        <v>0</v>
      </c>
      <c r="H317" s="171">
        <v>0</v>
      </c>
      <c r="I317" s="171"/>
      <c r="J317" s="303">
        <v>10.8</v>
      </c>
      <c r="K317" s="171">
        <v>11</v>
      </c>
      <c r="L317" s="171">
        <v>0</v>
      </c>
      <c r="M317" s="171">
        <v>1</v>
      </c>
      <c r="N317" s="171">
        <v>0</v>
      </c>
      <c r="O317" s="171">
        <v>0</v>
      </c>
      <c r="P317" s="171">
        <v>0</v>
      </c>
      <c r="Q317" s="319">
        <v>6.2</v>
      </c>
      <c r="R317" s="305">
        <v>2.4</v>
      </c>
      <c r="S317" s="171">
        <v>13</v>
      </c>
      <c r="T317" s="171">
        <v>8</v>
      </c>
      <c r="U317" s="171">
        <v>8</v>
      </c>
      <c r="V317" s="171">
        <v>2</v>
      </c>
      <c r="W317" s="171">
        <v>3</v>
      </c>
      <c r="X317" s="171">
        <v>0</v>
      </c>
      <c r="Y317" s="171">
        <v>7</v>
      </c>
      <c r="Z317" s="171">
        <v>0</v>
      </c>
      <c r="AA317" s="171">
        <v>0</v>
      </c>
      <c r="AB317" s="171">
        <v>0</v>
      </c>
      <c r="AC317" s="171">
        <v>35</v>
      </c>
      <c r="AD317" s="171">
        <v>41</v>
      </c>
      <c r="AE317" s="171">
        <v>6.31</v>
      </c>
      <c r="AF317" s="304">
        <v>17.600000000000001</v>
      </c>
      <c r="AG317" s="304">
        <v>2.7</v>
      </c>
      <c r="AH317" s="304">
        <v>4.0999999999999996</v>
      </c>
      <c r="AI317" s="304">
        <v>9.5</v>
      </c>
      <c r="AJ317" s="303">
        <v>2.33</v>
      </c>
      <c r="AK317" s="302"/>
      <c r="AL317" s="331">
        <v>0.42299999999999999</v>
      </c>
      <c r="AM317" s="331">
        <v>0.5</v>
      </c>
      <c r="AN317" s="331">
        <v>0.92300000000000004</v>
      </c>
      <c r="AO317" s="290"/>
      <c r="AP317" s="331">
        <v>0.55600000000000005</v>
      </c>
      <c r="AQ317" s="331">
        <v>1.375</v>
      </c>
      <c r="AR317" s="331">
        <v>1.931</v>
      </c>
    </row>
    <row r="318" spans="1:44" ht="15.75" thickBot="1">
      <c r="A318" s="169" t="s">
        <v>3011</v>
      </c>
      <c r="B318" s="171" t="s">
        <v>10</v>
      </c>
      <c r="C318" s="171" t="s">
        <v>3012</v>
      </c>
      <c r="D318" s="171">
        <v>24</v>
      </c>
      <c r="E318" s="171" t="s">
        <v>67</v>
      </c>
      <c r="F318" s="171" t="s">
        <v>43</v>
      </c>
      <c r="G318" s="171">
        <v>0</v>
      </c>
      <c r="H318" s="171">
        <v>0</v>
      </c>
      <c r="I318" s="171"/>
      <c r="J318" s="303">
        <v>2.7</v>
      </c>
      <c r="K318" s="171">
        <v>7</v>
      </c>
      <c r="L318" s="171">
        <v>0</v>
      </c>
      <c r="M318" s="171">
        <v>1</v>
      </c>
      <c r="N318" s="171">
        <v>0</v>
      </c>
      <c r="O318" s="171">
        <v>0</v>
      </c>
      <c r="P318" s="171">
        <v>0</v>
      </c>
      <c r="Q318" s="319">
        <v>6.2</v>
      </c>
      <c r="R318" s="305">
        <v>1.35</v>
      </c>
      <c r="S318" s="171">
        <v>6</v>
      </c>
      <c r="T318" s="171">
        <v>2</v>
      </c>
      <c r="U318" s="171">
        <v>2</v>
      </c>
      <c r="V318" s="171">
        <v>1</v>
      </c>
      <c r="W318" s="171">
        <v>3</v>
      </c>
      <c r="X318" s="171">
        <v>1</v>
      </c>
      <c r="Y318" s="171">
        <v>11</v>
      </c>
      <c r="Z318" s="171">
        <v>0</v>
      </c>
      <c r="AA318" s="171">
        <v>0</v>
      </c>
      <c r="AB318" s="171">
        <v>0</v>
      </c>
      <c r="AC318" s="171">
        <v>29</v>
      </c>
      <c r="AD318" s="171">
        <v>164</v>
      </c>
      <c r="AE318" s="171">
        <v>3.16</v>
      </c>
      <c r="AF318" s="304">
        <v>8.1</v>
      </c>
      <c r="AG318" s="304">
        <v>1.4</v>
      </c>
      <c r="AH318" s="304">
        <v>4.0999999999999996</v>
      </c>
      <c r="AI318" s="304">
        <v>14.9</v>
      </c>
      <c r="AJ318" s="303">
        <v>3.67</v>
      </c>
      <c r="AK318" s="302"/>
      <c r="AL318" s="331">
        <v>0.33300000000000002</v>
      </c>
      <c r="AM318" s="331">
        <v>0.14299999999999999</v>
      </c>
      <c r="AN318" s="331">
        <v>0.47599999999999998</v>
      </c>
      <c r="AO318" s="290"/>
      <c r="AP318" s="331">
        <v>0.3</v>
      </c>
      <c r="AQ318" s="331">
        <v>0.42099999999999999</v>
      </c>
      <c r="AR318" s="331">
        <v>0.72099999999999997</v>
      </c>
    </row>
    <row r="319" spans="1:44" ht="15.75" thickBot="1">
      <c r="A319" s="169" t="s">
        <v>817</v>
      </c>
      <c r="B319" s="171" t="s">
        <v>10</v>
      </c>
      <c r="C319" s="171" t="s">
        <v>3013</v>
      </c>
      <c r="D319" s="171">
        <v>27</v>
      </c>
      <c r="E319" s="171" t="s">
        <v>55</v>
      </c>
      <c r="F319" s="171" t="s">
        <v>34</v>
      </c>
      <c r="G319" s="171">
        <v>0</v>
      </c>
      <c r="H319" s="171">
        <v>0</v>
      </c>
      <c r="I319" s="171"/>
      <c r="J319" s="303">
        <v>1.35</v>
      </c>
      <c r="K319" s="171">
        <v>8</v>
      </c>
      <c r="L319" s="171">
        <v>0</v>
      </c>
      <c r="M319" s="171">
        <v>1</v>
      </c>
      <c r="N319" s="171">
        <v>0</v>
      </c>
      <c r="O319" s="171">
        <v>0</v>
      </c>
      <c r="P319" s="171">
        <v>1</v>
      </c>
      <c r="Q319" s="319">
        <v>6.2</v>
      </c>
      <c r="R319" s="305">
        <v>1.35</v>
      </c>
      <c r="S319" s="171">
        <v>7</v>
      </c>
      <c r="T319" s="171">
        <v>1</v>
      </c>
      <c r="U319" s="171">
        <v>1</v>
      </c>
      <c r="V319" s="171">
        <v>0</v>
      </c>
      <c r="W319" s="171">
        <v>2</v>
      </c>
      <c r="X319" s="171">
        <v>0</v>
      </c>
      <c r="Y319" s="171">
        <v>7</v>
      </c>
      <c r="Z319" s="171">
        <v>0</v>
      </c>
      <c r="AA319" s="171">
        <v>0</v>
      </c>
      <c r="AB319" s="171">
        <v>0</v>
      </c>
      <c r="AC319" s="171">
        <v>27</v>
      </c>
      <c r="AD319" s="171">
        <v>354</v>
      </c>
      <c r="AE319" s="171">
        <v>1.96</v>
      </c>
      <c r="AF319" s="304">
        <v>9.5</v>
      </c>
      <c r="AG319" s="304">
        <v>0</v>
      </c>
      <c r="AH319" s="304">
        <v>2.7</v>
      </c>
      <c r="AI319" s="304">
        <v>9.5</v>
      </c>
      <c r="AJ319" s="303">
        <v>3.5</v>
      </c>
      <c r="AK319" s="302"/>
      <c r="AL319" s="331">
        <v>0.16700000000000001</v>
      </c>
      <c r="AM319" s="331">
        <v>0.16700000000000001</v>
      </c>
      <c r="AN319" s="331">
        <v>0.33300000000000002</v>
      </c>
      <c r="AO319" s="290"/>
      <c r="AP319" s="331">
        <v>0.38100000000000001</v>
      </c>
      <c r="AQ319" s="331">
        <v>0.316</v>
      </c>
      <c r="AR319" s="331">
        <v>0.69699999999999995</v>
      </c>
    </row>
    <row r="320" spans="1:44" ht="15.75" thickBot="1">
      <c r="A320" s="169" t="s">
        <v>3014</v>
      </c>
      <c r="B320" s="171" t="s">
        <v>10</v>
      </c>
      <c r="C320" s="171" t="s">
        <v>3015</v>
      </c>
      <c r="D320" s="171">
        <v>32</v>
      </c>
      <c r="E320" s="171" t="s">
        <v>44</v>
      </c>
      <c r="F320" s="171" t="s">
        <v>34</v>
      </c>
      <c r="G320" s="171">
        <v>0</v>
      </c>
      <c r="H320" s="171">
        <v>0</v>
      </c>
      <c r="I320" s="171"/>
      <c r="J320" s="303">
        <v>7.11</v>
      </c>
      <c r="K320" s="171">
        <v>4</v>
      </c>
      <c r="L320" s="171">
        <v>0</v>
      </c>
      <c r="M320" s="171">
        <v>1</v>
      </c>
      <c r="N320" s="171">
        <v>0</v>
      </c>
      <c r="O320" s="171">
        <v>0</v>
      </c>
      <c r="P320" s="171">
        <v>0</v>
      </c>
      <c r="Q320" s="319">
        <v>6.1</v>
      </c>
      <c r="R320" s="305">
        <v>2.2109999999999999</v>
      </c>
      <c r="S320" s="171">
        <v>10</v>
      </c>
      <c r="T320" s="171">
        <v>5</v>
      </c>
      <c r="U320" s="171">
        <v>5</v>
      </c>
      <c r="V320" s="171">
        <v>1</v>
      </c>
      <c r="W320" s="171">
        <v>4</v>
      </c>
      <c r="X320" s="171">
        <v>0</v>
      </c>
      <c r="Y320" s="171">
        <v>6</v>
      </c>
      <c r="Z320" s="171">
        <v>0</v>
      </c>
      <c r="AA320" s="171">
        <v>0</v>
      </c>
      <c r="AB320" s="171">
        <v>1</v>
      </c>
      <c r="AC320" s="171">
        <v>33</v>
      </c>
      <c r="AD320" s="171">
        <v>68</v>
      </c>
      <c r="AE320" s="171">
        <v>5.21</v>
      </c>
      <c r="AF320" s="304">
        <v>14.2</v>
      </c>
      <c r="AG320" s="304">
        <v>1.4</v>
      </c>
      <c r="AH320" s="304">
        <v>5.7</v>
      </c>
      <c r="AI320" s="304">
        <v>8.5</v>
      </c>
      <c r="AJ320" s="303">
        <v>1.5</v>
      </c>
      <c r="AK320" s="302"/>
      <c r="AL320" s="331">
        <v>0.28599999999999998</v>
      </c>
      <c r="AM320" s="331">
        <v>0.16700000000000001</v>
      </c>
      <c r="AN320" s="331">
        <v>0.45200000000000001</v>
      </c>
      <c r="AO320" s="290"/>
      <c r="AP320" s="331">
        <v>0.46200000000000002</v>
      </c>
      <c r="AQ320" s="331">
        <v>0.56499999999999995</v>
      </c>
      <c r="AR320" s="331">
        <v>1.0269999999999999</v>
      </c>
    </row>
    <row r="321" spans="1:44" ht="15.75" thickBot="1">
      <c r="A321" s="169" t="s">
        <v>3016</v>
      </c>
      <c r="B321" s="171" t="s">
        <v>35</v>
      </c>
      <c r="C321" s="171" t="s">
        <v>3017</v>
      </c>
      <c r="D321" s="171">
        <v>22</v>
      </c>
      <c r="E321" s="171" t="s">
        <v>33</v>
      </c>
      <c r="F321" s="171" t="s">
        <v>34</v>
      </c>
      <c r="G321" s="171">
        <v>0</v>
      </c>
      <c r="H321" s="171">
        <v>0</v>
      </c>
      <c r="I321" s="171"/>
      <c r="J321" s="303">
        <v>4.26</v>
      </c>
      <c r="K321" s="171">
        <v>7</v>
      </c>
      <c r="L321" s="171">
        <v>0</v>
      </c>
      <c r="M321" s="171">
        <v>5</v>
      </c>
      <c r="N321" s="171">
        <v>0</v>
      </c>
      <c r="O321" s="171">
        <v>0</v>
      </c>
      <c r="P321" s="171">
        <v>1</v>
      </c>
      <c r="Q321" s="319">
        <v>6.1</v>
      </c>
      <c r="R321" s="305">
        <v>1.105</v>
      </c>
      <c r="S321" s="171">
        <v>5</v>
      </c>
      <c r="T321" s="171">
        <v>3</v>
      </c>
      <c r="U321" s="171">
        <v>3</v>
      </c>
      <c r="V321" s="171">
        <v>2</v>
      </c>
      <c r="W321" s="171">
        <v>2</v>
      </c>
      <c r="X321" s="171">
        <v>0</v>
      </c>
      <c r="Y321" s="171">
        <v>5</v>
      </c>
      <c r="Z321" s="171">
        <v>0</v>
      </c>
      <c r="AA321" s="171">
        <v>1</v>
      </c>
      <c r="AB321" s="171">
        <v>0</v>
      </c>
      <c r="AC321" s="171">
        <v>26</v>
      </c>
      <c r="AD321" s="171">
        <v>108</v>
      </c>
      <c r="AE321" s="171">
        <v>6.63</v>
      </c>
      <c r="AF321" s="304">
        <v>7.1</v>
      </c>
      <c r="AG321" s="304">
        <v>2.8</v>
      </c>
      <c r="AH321" s="304">
        <v>2.8</v>
      </c>
      <c r="AI321" s="304">
        <v>7.1</v>
      </c>
      <c r="AJ321" s="303">
        <v>2.5</v>
      </c>
      <c r="AK321" s="302"/>
      <c r="AL321" s="331">
        <v>0.222</v>
      </c>
      <c r="AM321" s="331">
        <v>0.55600000000000005</v>
      </c>
      <c r="AN321" s="331">
        <v>0.77800000000000002</v>
      </c>
      <c r="AO321" s="290"/>
      <c r="AP321" s="331">
        <v>0.29399999999999998</v>
      </c>
      <c r="AQ321" s="331">
        <v>0.4</v>
      </c>
      <c r="AR321" s="331">
        <v>0.69399999999999995</v>
      </c>
    </row>
    <row r="322" spans="1:44" ht="15.75" thickBot="1">
      <c r="A322" s="169" t="s">
        <v>3018</v>
      </c>
      <c r="B322" s="171" t="s">
        <v>10</v>
      </c>
      <c r="C322" s="171" t="s">
        <v>3019</v>
      </c>
      <c r="D322" s="171">
        <v>33</v>
      </c>
      <c r="E322" s="171" t="s">
        <v>89</v>
      </c>
      <c r="F322" s="171" t="s">
        <v>34</v>
      </c>
      <c r="G322" s="171">
        <v>0</v>
      </c>
      <c r="H322" s="171">
        <v>0</v>
      </c>
      <c r="I322" s="171"/>
      <c r="J322" s="303">
        <v>9.9499999999999993</v>
      </c>
      <c r="K322" s="171">
        <v>5</v>
      </c>
      <c r="L322" s="171">
        <v>0</v>
      </c>
      <c r="M322" s="171">
        <v>1</v>
      </c>
      <c r="N322" s="171">
        <v>0</v>
      </c>
      <c r="O322" s="171">
        <v>0</v>
      </c>
      <c r="P322" s="171">
        <v>0</v>
      </c>
      <c r="Q322" s="319">
        <v>6.1</v>
      </c>
      <c r="R322" s="305">
        <v>1.7370000000000001</v>
      </c>
      <c r="S322" s="171">
        <v>11</v>
      </c>
      <c r="T322" s="171">
        <v>7</v>
      </c>
      <c r="U322" s="171">
        <v>7</v>
      </c>
      <c r="V322" s="171">
        <v>4</v>
      </c>
      <c r="W322" s="171">
        <v>0</v>
      </c>
      <c r="X322" s="171">
        <v>0</v>
      </c>
      <c r="Y322" s="171">
        <v>7</v>
      </c>
      <c r="Z322" s="171">
        <v>0</v>
      </c>
      <c r="AA322" s="171">
        <v>0</v>
      </c>
      <c r="AB322" s="171">
        <v>0</v>
      </c>
      <c r="AC322" s="171">
        <v>30</v>
      </c>
      <c r="AD322" s="171">
        <v>48</v>
      </c>
      <c r="AE322" s="171">
        <v>9.16</v>
      </c>
      <c r="AF322" s="304">
        <v>15.6</v>
      </c>
      <c r="AG322" s="304">
        <v>5.7</v>
      </c>
      <c r="AH322" s="304">
        <v>0</v>
      </c>
      <c r="AI322" s="304">
        <v>9.9</v>
      </c>
      <c r="AJ322" s="303"/>
      <c r="AK322" s="302"/>
      <c r="AL322" s="331">
        <v>0.5</v>
      </c>
      <c r="AM322" s="331">
        <v>1</v>
      </c>
      <c r="AN322" s="331">
        <v>1.5</v>
      </c>
      <c r="AO322" s="290"/>
      <c r="AP322" s="331">
        <v>0.318</v>
      </c>
      <c r="AQ322" s="331">
        <v>0.9</v>
      </c>
      <c r="AR322" s="331">
        <v>1.218</v>
      </c>
    </row>
    <row r="323" spans="1:44" ht="15.75" thickBot="1">
      <c r="A323" s="169" t="s">
        <v>3020</v>
      </c>
      <c r="B323" s="171" t="s">
        <v>10</v>
      </c>
      <c r="C323" s="171" t="s">
        <v>3021</v>
      </c>
      <c r="D323" s="171">
        <v>24</v>
      </c>
      <c r="E323" s="171" t="s">
        <v>100</v>
      </c>
      <c r="F323" s="171" t="s">
        <v>43</v>
      </c>
      <c r="G323" s="171">
        <v>0</v>
      </c>
      <c r="H323" s="171">
        <v>0</v>
      </c>
      <c r="I323" s="171"/>
      <c r="J323" s="303">
        <v>10.5</v>
      </c>
      <c r="K323" s="171">
        <v>6</v>
      </c>
      <c r="L323" s="171">
        <v>0</v>
      </c>
      <c r="M323" s="171">
        <v>3</v>
      </c>
      <c r="N323" s="171">
        <v>0</v>
      </c>
      <c r="O323" s="171">
        <v>0</v>
      </c>
      <c r="P323" s="171">
        <v>0</v>
      </c>
      <c r="Q323" s="319">
        <v>6</v>
      </c>
      <c r="R323" s="305">
        <v>2.5</v>
      </c>
      <c r="S323" s="171">
        <v>11</v>
      </c>
      <c r="T323" s="171">
        <v>7</v>
      </c>
      <c r="U323" s="171">
        <v>7</v>
      </c>
      <c r="V323" s="171">
        <v>2</v>
      </c>
      <c r="W323" s="171">
        <v>4</v>
      </c>
      <c r="X323" s="171">
        <v>0</v>
      </c>
      <c r="Y323" s="171">
        <v>6</v>
      </c>
      <c r="Z323" s="171">
        <v>0</v>
      </c>
      <c r="AA323" s="171">
        <v>0</v>
      </c>
      <c r="AB323" s="171">
        <v>0</v>
      </c>
      <c r="AC323" s="171">
        <v>32</v>
      </c>
      <c r="AD323" s="171">
        <v>44</v>
      </c>
      <c r="AE323" s="171">
        <v>7.49</v>
      </c>
      <c r="AF323" s="304">
        <v>16.5</v>
      </c>
      <c r="AG323" s="304">
        <v>3</v>
      </c>
      <c r="AH323" s="304">
        <v>6</v>
      </c>
      <c r="AI323" s="304">
        <v>9</v>
      </c>
      <c r="AJ323" s="303">
        <v>1.5</v>
      </c>
      <c r="AK323" s="302"/>
      <c r="AL323" s="331">
        <v>0.53300000000000003</v>
      </c>
      <c r="AM323" s="331">
        <v>0.92300000000000004</v>
      </c>
      <c r="AN323" s="331">
        <v>1.456</v>
      </c>
      <c r="AO323" s="290"/>
      <c r="AP323" s="338">
        <v>0.41199999999999998</v>
      </c>
      <c r="AQ323" s="338">
        <v>0.46700000000000003</v>
      </c>
      <c r="AR323" s="338">
        <v>0.878</v>
      </c>
    </row>
    <row r="324" spans="1:44" ht="15.75" thickBot="1">
      <c r="A324" s="169" t="s">
        <v>3022</v>
      </c>
      <c r="B324" s="171" t="s">
        <v>35</v>
      </c>
      <c r="C324" s="171" t="s">
        <v>3023</v>
      </c>
      <c r="D324" s="171">
        <v>27</v>
      </c>
      <c r="E324" s="171" t="s">
        <v>40</v>
      </c>
      <c r="F324" s="171" t="s">
        <v>34</v>
      </c>
      <c r="G324" s="171">
        <v>0</v>
      </c>
      <c r="H324" s="171">
        <v>1</v>
      </c>
      <c r="I324" s="171">
        <v>0</v>
      </c>
      <c r="J324" s="303">
        <v>13.5</v>
      </c>
      <c r="K324" s="171">
        <v>2</v>
      </c>
      <c r="L324" s="171">
        <v>1</v>
      </c>
      <c r="M324" s="171">
        <v>0</v>
      </c>
      <c r="N324" s="171">
        <v>0</v>
      </c>
      <c r="O324" s="171">
        <v>0</v>
      </c>
      <c r="P324" s="171">
        <v>0</v>
      </c>
      <c r="Q324" s="319">
        <v>6</v>
      </c>
      <c r="R324" s="305">
        <v>2.8330000000000002</v>
      </c>
      <c r="S324" s="171">
        <v>12</v>
      </c>
      <c r="T324" s="171">
        <v>9</v>
      </c>
      <c r="U324" s="171">
        <v>9</v>
      </c>
      <c r="V324" s="171">
        <v>2</v>
      </c>
      <c r="W324" s="171">
        <v>5</v>
      </c>
      <c r="X324" s="171">
        <v>0</v>
      </c>
      <c r="Y324" s="171">
        <v>2</v>
      </c>
      <c r="Z324" s="171">
        <v>0</v>
      </c>
      <c r="AA324" s="171">
        <v>0</v>
      </c>
      <c r="AB324" s="171">
        <v>0</v>
      </c>
      <c r="AC324" s="171">
        <v>32</v>
      </c>
      <c r="AD324" s="171">
        <v>35</v>
      </c>
      <c r="AE324" s="171">
        <v>9.32</v>
      </c>
      <c r="AF324" s="304">
        <v>18</v>
      </c>
      <c r="AG324" s="304">
        <v>3</v>
      </c>
      <c r="AH324" s="304">
        <v>7.5</v>
      </c>
      <c r="AI324" s="304">
        <v>3</v>
      </c>
      <c r="AJ324" s="303">
        <v>0.4</v>
      </c>
      <c r="AK324" s="302"/>
      <c r="AL324" s="331">
        <v>0.5</v>
      </c>
      <c r="AM324" s="331">
        <v>0.75</v>
      </c>
      <c r="AN324" s="331">
        <v>1.25</v>
      </c>
      <c r="AO324" s="290"/>
      <c r="AP324" s="331">
        <v>0.53600000000000003</v>
      </c>
      <c r="AQ324" s="331">
        <v>0.82599999999999996</v>
      </c>
      <c r="AR324" s="331">
        <v>1.3620000000000001</v>
      </c>
    </row>
    <row r="325" spans="1:44" ht="15.75" thickBot="1">
      <c r="A325" s="169" t="s">
        <v>792</v>
      </c>
      <c r="B325" s="171" t="s">
        <v>10</v>
      </c>
      <c r="C325" s="171" t="s">
        <v>3024</v>
      </c>
      <c r="D325" s="171">
        <v>29</v>
      </c>
      <c r="E325" s="171" t="s">
        <v>53</v>
      </c>
      <c r="F325" s="171" t="s">
        <v>34</v>
      </c>
      <c r="G325" s="171">
        <v>0</v>
      </c>
      <c r="H325" s="171">
        <v>1</v>
      </c>
      <c r="I325" s="171">
        <v>0</v>
      </c>
      <c r="J325" s="303">
        <v>16.5</v>
      </c>
      <c r="K325" s="171">
        <v>3</v>
      </c>
      <c r="L325" s="171">
        <v>1</v>
      </c>
      <c r="M325" s="171">
        <v>0</v>
      </c>
      <c r="N325" s="171">
        <v>0</v>
      </c>
      <c r="O325" s="171">
        <v>0</v>
      </c>
      <c r="P325" s="171">
        <v>0</v>
      </c>
      <c r="Q325" s="319">
        <v>6</v>
      </c>
      <c r="R325" s="305">
        <v>3.3330000000000002</v>
      </c>
      <c r="S325" s="171">
        <v>15</v>
      </c>
      <c r="T325" s="171">
        <v>12</v>
      </c>
      <c r="U325" s="171">
        <v>11</v>
      </c>
      <c r="V325" s="171">
        <v>3</v>
      </c>
      <c r="W325" s="171">
        <v>5</v>
      </c>
      <c r="X325" s="171">
        <v>0</v>
      </c>
      <c r="Y325" s="171">
        <v>3</v>
      </c>
      <c r="Z325" s="171">
        <v>0</v>
      </c>
      <c r="AA325" s="171">
        <v>0</v>
      </c>
      <c r="AB325" s="171">
        <v>0</v>
      </c>
      <c r="AC325" s="171">
        <v>38</v>
      </c>
      <c r="AD325" s="171">
        <v>29</v>
      </c>
      <c r="AE325" s="171">
        <v>11.16</v>
      </c>
      <c r="AF325" s="304">
        <v>22.5</v>
      </c>
      <c r="AG325" s="304">
        <v>4.5</v>
      </c>
      <c r="AH325" s="304">
        <v>7.5</v>
      </c>
      <c r="AI325" s="304">
        <v>4.5</v>
      </c>
      <c r="AJ325" s="303">
        <v>0.6</v>
      </c>
      <c r="AK325" s="302"/>
      <c r="AL325" s="331">
        <v>0.5</v>
      </c>
      <c r="AM325" s="331">
        <v>0.76900000000000002</v>
      </c>
      <c r="AN325" s="331">
        <v>1.2689999999999999</v>
      </c>
      <c r="AO325" s="290"/>
      <c r="AP325" s="331">
        <v>0.54500000000000004</v>
      </c>
      <c r="AQ325" s="331">
        <v>0.85</v>
      </c>
      <c r="AR325" s="331">
        <v>1.395</v>
      </c>
    </row>
    <row r="326" spans="1:44" ht="15.75" thickBot="1">
      <c r="A326" s="169" t="s">
        <v>3025</v>
      </c>
      <c r="B326" s="171" t="s">
        <v>35</v>
      </c>
      <c r="C326" s="171" t="s">
        <v>3026</v>
      </c>
      <c r="D326" s="171">
        <v>23</v>
      </c>
      <c r="E326" s="171" t="s">
        <v>89</v>
      </c>
      <c r="F326" s="171" t="s">
        <v>34</v>
      </c>
      <c r="G326" s="171">
        <v>0</v>
      </c>
      <c r="H326" s="171">
        <v>0</v>
      </c>
      <c r="I326" s="171"/>
      <c r="J326" s="303">
        <v>4.5</v>
      </c>
      <c r="K326" s="171">
        <v>6</v>
      </c>
      <c r="L326" s="171">
        <v>0</v>
      </c>
      <c r="M326" s="171">
        <v>4</v>
      </c>
      <c r="N326" s="171">
        <v>0</v>
      </c>
      <c r="O326" s="171">
        <v>0</v>
      </c>
      <c r="P326" s="171">
        <v>0</v>
      </c>
      <c r="Q326" s="319">
        <v>6</v>
      </c>
      <c r="R326" s="305">
        <v>1.833</v>
      </c>
      <c r="S326" s="171">
        <v>4</v>
      </c>
      <c r="T326" s="171">
        <v>3</v>
      </c>
      <c r="U326" s="171">
        <v>3</v>
      </c>
      <c r="V326" s="171">
        <v>0</v>
      </c>
      <c r="W326" s="171">
        <v>7</v>
      </c>
      <c r="X326" s="171">
        <v>1</v>
      </c>
      <c r="Y326" s="171">
        <v>4</v>
      </c>
      <c r="Z326" s="171">
        <v>0</v>
      </c>
      <c r="AA326" s="171">
        <v>0</v>
      </c>
      <c r="AB326" s="171">
        <v>5</v>
      </c>
      <c r="AC326" s="171">
        <v>28</v>
      </c>
      <c r="AD326" s="171">
        <v>107</v>
      </c>
      <c r="AE326" s="171">
        <v>5.32</v>
      </c>
      <c r="AF326" s="304">
        <v>6</v>
      </c>
      <c r="AG326" s="304">
        <v>0</v>
      </c>
      <c r="AH326" s="304">
        <v>10.5</v>
      </c>
      <c r="AI326" s="304">
        <v>6</v>
      </c>
      <c r="AJ326" s="303">
        <v>0.56999999999999995</v>
      </c>
      <c r="AK326" s="302"/>
      <c r="AL326" s="331">
        <v>0.57099999999999995</v>
      </c>
      <c r="AM326" s="331">
        <v>0.6</v>
      </c>
      <c r="AN326" s="331">
        <v>1.171</v>
      </c>
      <c r="AO326" s="290"/>
      <c r="AP326" s="331">
        <v>0.33300000000000002</v>
      </c>
      <c r="AQ326" s="331">
        <v>0.13300000000000001</v>
      </c>
      <c r="AR326" s="331">
        <v>0.46700000000000003</v>
      </c>
    </row>
    <row r="327" spans="1:44" ht="15.75" thickBot="1">
      <c r="A327" s="169" t="s">
        <v>3027</v>
      </c>
      <c r="B327" s="171" t="s">
        <v>10</v>
      </c>
      <c r="C327" s="171" t="s">
        <v>3028</v>
      </c>
      <c r="D327" s="171">
        <v>22</v>
      </c>
      <c r="E327" s="171" t="s">
        <v>97</v>
      </c>
      <c r="F327" s="171" t="s">
        <v>43</v>
      </c>
      <c r="G327" s="171">
        <v>1</v>
      </c>
      <c r="H327" s="171">
        <v>0</v>
      </c>
      <c r="I327" s="171">
        <v>1</v>
      </c>
      <c r="J327" s="303">
        <v>7.5</v>
      </c>
      <c r="K327" s="171">
        <v>2</v>
      </c>
      <c r="L327" s="171">
        <v>1</v>
      </c>
      <c r="M327" s="171">
        <v>1</v>
      </c>
      <c r="N327" s="171">
        <v>0</v>
      </c>
      <c r="O327" s="171">
        <v>0</v>
      </c>
      <c r="P327" s="171">
        <v>0</v>
      </c>
      <c r="Q327" s="319">
        <v>6</v>
      </c>
      <c r="R327" s="305">
        <v>1.167</v>
      </c>
      <c r="S327" s="171">
        <v>5</v>
      </c>
      <c r="T327" s="171">
        <v>5</v>
      </c>
      <c r="U327" s="171">
        <v>5</v>
      </c>
      <c r="V327" s="171">
        <v>2</v>
      </c>
      <c r="W327" s="171">
        <v>2</v>
      </c>
      <c r="X327" s="171">
        <v>0</v>
      </c>
      <c r="Y327" s="171">
        <v>8</v>
      </c>
      <c r="Z327" s="171">
        <v>1</v>
      </c>
      <c r="AA327" s="171">
        <v>0</v>
      </c>
      <c r="AB327" s="171">
        <v>0</v>
      </c>
      <c r="AC327" s="171">
        <v>26</v>
      </c>
      <c r="AD327" s="171">
        <v>61</v>
      </c>
      <c r="AE327" s="171">
        <v>6.32</v>
      </c>
      <c r="AF327" s="304">
        <v>7.5</v>
      </c>
      <c r="AG327" s="304">
        <v>3</v>
      </c>
      <c r="AH327" s="304">
        <v>3</v>
      </c>
      <c r="AI327" s="304">
        <v>12</v>
      </c>
      <c r="AJ327" s="303">
        <v>4</v>
      </c>
      <c r="AK327" s="302"/>
      <c r="AL327" s="331">
        <v>0.5</v>
      </c>
      <c r="AM327" s="331">
        <v>0.875</v>
      </c>
      <c r="AN327" s="331">
        <v>1.375</v>
      </c>
      <c r="AO327" s="290"/>
      <c r="AP327" s="331">
        <v>0.14299999999999999</v>
      </c>
      <c r="AQ327" s="331">
        <v>0.35699999999999998</v>
      </c>
      <c r="AR327" s="331">
        <v>0.5</v>
      </c>
    </row>
    <row r="328" spans="1:44" ht="15.75" thickBot="1">
      <c r="A328" s="169" t="s">
        <v>3029</v>
      </c>
      <c r="B328" s="171" t="s">
        <v>10</v>
      </c>
      <c r="C328" s="171" t="s">
        <v>3030</v>
      </c>
      <c r="D328" s="171">
        <v>29</v>
      </c>
      <c r="E328" s="171" t="s">
        <v>73</v>
      </c>
      <c r="F328" s="171" t="s">
        <v>34</v>
      </c>
      <c r="G328" s="171">
        <v>0</v>
      </c>
      <c r="H328" s="171">
        <v>0</v>
      </c>
      <c r="I328" s="171"/>
      <c r="J328" s="303">
        <v>14.29</v>
      </c>
      <c r="K328" s="171">
        <v>2</v>
      </c>
      <c r="L328" s="171">
        <v>0</v>
      </c>
      <c r="M328" s="171">
        <v>1</v>
      </c>
      <c r="N328" s="171">
        <v>0</v>
      </c>
      <c r="O328" s="171">
        <v>0</v>
      </c>
      <c r="P328" s="171">
        <v>0</v>
      </c>
      <c r="Q328" s="319">
        <v>5.2</v>
      </c>
      <c r="R328" s="305">
        <v>2.4710000000000001</v>
      </c>
      <c r="S328" s="171">
        <v>14</v>
      </c>
      <c r="T328" s="171">
        <v>9</v>
      </c>
      <c r="U328" s="171">
        <v>9</v>
      </c>
      <c r="V328" s="171">
        <v>1</v>
      </c>
      <c r="W328" s="171">
        <v>0</v>
      </c>
      <c r="X328" s="171">
        <v>0</v>
      </c>
      <c r="Y328" s="171">
        <v>1</v>
      </c>
      <c r="Z328" s="171">
        <v>0</v>
      </c>
      <c r="AA328" s="171">
        <v>0</v>
      </c>
      <c r="AB328" s="171">
        <v>1</v>
      </c>
      <c r="AC328" s="171">
        <v>31</v>
      </c>
      <c r="AD328" s="171">
        <v>35</v>
      </c>
      <c r="AE328" s="171">
        <v>5.0999999999999996</v>
      </c>
      <c r="AF328" s="304">
        <v>22.2</v>
      </c>
      <c r="AG328" s="304">
        <v>1.6</v>
      </c>
      <c r="AH328" s="304">
        <v>0</v>
      </c>
      <c r="AI328" s="304">
        <v>1.6</v>
      </c>
      <c r="AJ328" s="303"/>
      <c r="AK328" s="302"/>
      <c r="AL328" s="331">
        <v>0.44400000000000001</v>
      </c>
      <c r="AM328" s="331">
        <v>0.82399999999999995</v>
      </c>
      <c r="AN328" s="331">
        <v>1.268</v>
      </c>
      <c r="AO328" s="290"/>
      <c r="AP328" s="331">
        <v>0.46200000000000002</v>
      </c>
      <c r="AQ328" s="331">
        <v>0.53800000000000003</v>
      </c>
      <c r="AR328" s="331">
        <v>1</v>
      </c>
    </row>
    <row r="329" spans="1:44" ht="15.75" thickBot="1">
      <c r="A329" s="169" t="s">
        <v>3031</v>
      </c>
      <c r="B329" s="171" t="s">
        <v>10</v>
      </c>
      <c r="C329" s="171" t="s">
        <v>3032</v>
      </c>
      <c r="D329" s="171">
        <v>27</v>
      </c>
      <c r="E329" s="171" t="s">
        <v>53</v>
      </c>
      <c r="F329" s="171" t="s">
        <v>54</v>
      </c>
      <c r="G329" s="171">
        <v>0</v>
      </c>
      <c r="H329" s="171">
        <v>1</v>
      </c>
      <c r="I329" s="171">
        <v>0</v>
      </c>
      <c r="J329" s="303">
        <v>11.12</v>
      </c>
      <c r="K329" s="171">
        <v>3</v>
      </c>
      <c r="L329" s="171">
        <v>1</v>
      </c>
      <c r="M329" s="171">
        <v>1</v>
      </c>
      <c r="N329" s="171">
        <v>0</v>
      </c>
      <c r="O329" s="171">
        <v>0</v>
      </c>
      <c r="P329" s="171">
        <v>0</v>
      </c>
      <c r="Q329" s="319">
        <v>5.2</v>
      </c>
      <c r="R329" s="305">
        <v>2.294</v>
      </c>
      <c r="S329" s="171">
        <v>7</v>
      </c>
      <c r="T329" s="171">
        <v>8</v>
      </c>
      <c r="U329" s="171">
        <v>7</v>
      </c>
      <c r="V329" s="171">
        <v>1</v>
      </c>
      <c r="W329" s="171">
        <v>6</v>
      </c>
      <c r="X329" s="171">
        <v>0</v>
      </c>
      <c r="Y329" s="171">
        <v>7</v>
      </c>
      <c r="Z329" s="171">
        <v>1</v>
      </c>
      <c r="AA329" s="171">
        <v>0</v>
      </c>
      <c r="AB329" s="171">
        <v>0</v>
      </c>
      <c r="AC329" s="171">
        <v>30</v>
      </c>
      <c r="AD329" s="171">
        <v>43</v>
      </c>
      <c r="AE329" s="171">
        <v>6.69</v>
      </c>
      <c r="AF329" s="304">
        <v>11.1</v>
      </c>
      <c r="AG329" s="304">
        <v>1.6</v>
      </c>
      <c r="AH329" s="304">
        <v>9.5</v>
      </c>
      <c r="AI329" s="304">
        <v>11.1</v>
      </c>
      <c r="AJ329" s="303">
        <v>1.17</v>
      </c>
      <c r="AK329" s="302"/>
      <c r="AL329" s="331">
        <v>0.41199999999999998</v>
      </c>
      <c r="AM329" s="331">
        <v>0.5</v>
      </c>
      <c r="AN329" s="331">
        <v>0.91200000000000003</v>
      </c>
      <c r="AO329" s="290"/>
      <c r="AP329" s="331">
        <v>0.53800000000000003</v>
      </c>
      <c r="AQ329" s="331">
        <v>0.54500000000000004</v>
      </c>
      <c r="AR329" s="331">
        <v>1.0840000000000001</v>
      </c>
    </row>
    <row r="330" spans="1:44" ht="15.75" thickBot="1">
      <c r="A330" s="169" t="s">
        <v>3033</v>
      </c>
      <c r="B330" s="171" t="s">
        <v>10</v>
      </c>
      <c r="C330" s="171" t="s">
        <v>3034</v>
      </c>
      <c r="D330" s="171">
        <v>29</v>
      </c>
      <c r="E330" s="171" t="s">
        <v>65</v>
      </c>
      <c r="F330" s="171" t="s">
        <v>34</v>
      </c>
      <c r="G330" s="171">
        <v>0</v>
      </c>
      <c r="H330" s="171">
        <v>1</v>
      </c>
      <c r="I330" s="171">
        <v>0</v>
      </c>
      <c r="J330" s="303">
        <v>4.76</v>
      </c>
      <c r="K330" s="171">
        <v>5</v>
      </c>
      <c r="L330" s="171">
        <v>0</v>
      </c>
      <c r="M330" s="171">
        <v>3</v>
      </c>
      <c r="N330" s="171">
        <v>0</v>
      </c>
      <c r="O330" s="171">
        <v>0</v>
      </c>
      <c r="P330" s="171">
        <v>0</v>
      </c>
      <c r="Q330" s="319">
        <v>5.2</v>
      </c>
      <c r="R330" s="305">
        <v>1.4119999999999999</v>
      </c>
      <c r="S330" s="171">
        <v>6</v>
      </c>
      <c r="T330" s="171">
        <v>4</v>
      </c>
      <c r="U330" s="171">
        <v>3</v>
      </c>
      <c r="V330" s="171">
        <v>1</v>
      </c>
      <c r="W330" s="171">
        <v>2</v>
      </c>
      <c r="X330" s="171">
        <v>0</v>
      </c>
      <c r="Y330" s="171">
        <v>6</v>
      </c>
      <c r="Z330" s="171">
        <v>1</v>
      </c>
      <c r="AA330" s="171">
        <v>0</v>
      </c>
      <c r="AB330" s="171">
        <v>0</v>
      </c>
      <c r="AC330" s="171">
        <v>26</v>
      </c>
      <c r="AD330" s="171">
        <v>93</v>
      </c>
      <c r="AE330" s="171">
        <v>4.92</v>
      </c>
      <c r="AF330" s="304">
        <v>9.5</v>
      </c>
      <c r="AG330" s="304">
        <v>1.6</v>
      </c>
      <c r="AH330" s="304">
        <v>3.2</v>
      </c>
      <c r="AI330" s="304">
        <v>9.5</v>
      </c>
      <c r="AJ330" s="303">
        <v>3</v>
      </c>
      <c r="AK330" s="302"/>
      <c r="AL330" s="331">
        <v>0.27300000000000002</v>
      </c>
      <c r="AM330" s="331">
        <v>0.5</v>
      </c>
      <c r="AN330" s="331">
        <v>0.77300000000000002</v>
      </c>
      <c r="AO330" s="290"/>
      <c r="AP330" s="331">
        <v>0.4</v>
      </c>
      <c r="AQ330" s="331">
        <v>0.46200000000000002</v>
      </c>
      <c r="AR330" s="331">
        <v>0.86199999999999999</v>
      </c>
    </row>
    <row r="331" spans="1:44" ht="15.75" thickBot="1">
      <c r="A331" s="169" t="s">
        <v>428</v>
      </c>
      <c r="B331" s="171" t="s">
        <v>35</v>
      </c>
      <c r="C331" s="171" t="s">
        <v>3035</v>
      </c>
      <c r="D331" s="171">
        <v>34</v>
      </c>
      <c r="E331" s="171" t="s">
        <v>33</v>
      </c>
      <c r="F331" s="171" t="s">
        <v>34</v>
      </c>
      <c r="G331" s="171">
        <v>0</v>
      </c>
      <c r="H331" s="171">
        <v>0</v>
      </c>
      <c r="I331" s="171"/>
      <c r="J331" s="303">
        <v>9.5299999999999994</v>
      </c>
      <c r="K331" s="171">
        <v>8</v>
      </c>
      <c r="L331" s="171">
        <v>0</v>
      </c>
      <c r="M331" s="171">
        <v>3</v>
      </c>
      <c r="N331" s="171">
        <v>0</v>
      </c>
      <c r="O331" s="171">
        <v>0</v>
      </c>
      <c r="P331" s="171">
        <v>0</v>
      </c>
      <c r="Q331" s="319">
        <v>5.2</v>
      </c>
      <c r="R331" s="305">
        <v>2.294</v>
      </c>
      <c r="S331" s="171">
        <v>8</v>
      </c>
      <c r="T331" s="171">
        <v>6</v>
      </c>
      <c r="U331" s="171">
        <v>6</v>
      </c>
      <c r="V331" s="171">
        <v>0</v>
      </c>
      <c r="W331" s="171">
        <v>5</v>
      </c>
      <c r="X331" s="171">
        <v>0</v>
      </c>
      <c r="Y331" s="171">
        <v>2</v>
      </c>
      <c r="Z331" s="171">
        <v>3</v>
      </c>
      <c r="AA331" s="171">
        <v>0</v>
      </c>
      <c r="AB331" s="171">
        <v>0</v>
      </c>
      <c r="AC331" s="171">
        <v>34</v>
      </c>
      <c r="AD331" s="171">
        <v>49</v>
      </c>
      <c r="AE331" s="171">
        <v>6.69</v>
      </c>
      <c r="AF331" s="304">
        <v>12.7</v>
      </c>
      <c r="AG331" s="304">
        <v>0</v>
      </c>
      <c r="AH331" s="304">
        <v>7.9</v>
      </c>
      <c r="AI331" s="304">
        <v>3.2</v>
      </c>
      <c r="AJ331" s="303">
        <v>0.4</v>
      </c>
      <c r="AK331" s="302"/>
      <c r="AL331" s="331">
        <v>0.54500000000000004</v>
      </c>
      <c r="AM331" s="331">
        <v>0.375</v>
      </c>
      <c r="AN331" s="331">
        <v>0.92</v>
      </c>
      <c r="AO331" s="290"/>
      <c r="AP331" s="331">
        <v>0.435</v>
      </c>
      <c r="AQ331" s="331">
        <v>0.58799999999999997</v>
      </c>
      <c r="AR331" s="331">
        <v>1.0229999999999999</v>
      </c>
    </row>
    <row r="332" spans="1:44" ht="15.75" thickBot="1">
      <c r="A332" s="169" t="s">
        <v>3036</v>
      </c>
      <c r="B332" s="171" t="s">
        <v>10</v>
      </c>
      <c r="C332" s="171" t="s">
        <v>3037</v>
      </c>
      <c r="D332" s="171">
        <v>27</v>
      </c>
      <c r="E332" s="171" t="s">
        <v>62</v>
      </c>
      <c r="F332" s="171" t="s">
        <v>34</v>
      </c>
      <c r="G332" s="171">
        <v>0</v>
      </c>
      <c r="H332" s="171">
        <v>0</v>
      </c>
      <c r="I332" s="171"/>
      <c r="J332" s="303">
        <v>14.29</v>
      </c>
      <c r="K332" s="171">
        <v>5</v>
      </c>
      <c r="L332" s="171">
        <v>0</v>
      </c>
      <c r="M332" s="171">
        <v>1</v>
      </c>
      <c r="N332" s="171">
        <v>0</v>
      </c>
      <c r="O332" s="171">
        <v>0</v>
      </c>
      <c r="P332" s="171">
        <v>0</v>
      </c>
      <c r="Q332" s="319">
        <v>5.2</v>
      </c>
      <c r="R332" s="305">
        <v>2.6469999999999998</v>
      </c>
      <c r="S332" s="171">
        <v>12</v>
      </c>
      <c r="T332" s="171">
        <v>9</v>
      </c>
      <c r="U332" s="171">
        <v>9</v>
      </c>
      <c r="V332" s="171">
        <v>4</v>
      </c>
      <c r="W332" s="171">
        <v>3</v>
      </c>
      <c r="X332" s="171">
        <v>1</v>
      </c>
      <c r="Y332" s="171">
        <v>3</v>
      </c>
      <c r="Z332" s="171">
        <v>1</v>
      </c>
      <c r="AA332" s="171">
        <v>0</v>
      </c>
      <c r="AB332" s="171">
        <v>0</v>
      </c>
      <c r="AC332" s="171">
        <v>31</v>
      </c>
      <c r="AD332" s="171">
        <v>32</v>
      </c>
      <c r="AE332" s="171">
        <v>13.39</v>
      </c>
      <c r="AF332" s="304">
        <v>19.100000000000001</v>
      </c>
      <c r="AG332" s="304">
        <v>6.4</v>
      </c>
      <c r="AH332" s="304">
        <v>4.8</v>
      </c>
      <c r="AI332" s="304">
        <v>4.8</v>
      </c>
      <c r="AJ332" s="303">
        <v>1</v>
      </c>
      <c r="AK332" s="302"/>
      <c r="AL332" s="331">
        <v>0.222</v>
      </c>
      <c r="AM332" s="331">
        <v>0</v>
      </c>
      <c r="AN332" s="331">
        <v>0.222</v>
      </c>
      <c r="AO332" s="290"/>
      <c r="AP332" s="331">
        <v>0.41499999999999998</v>
      </c>
      <c r="AQ332" s="331">
        <v>0.57899999999999996</v>
      </c>
      <c r="AR332" s="331">
        <v>0.99399999999999999</v>
      </c>
    </row>
    <row r="333" spans="1:44" ht="15" customHeight="1" thickBot="1">
      <c r="A333" s="169" t="s">
        <v>3038</v>
      </c>
      <c r="B333" s="171" t="s">
        <v>10</v>
      </c>
      <c r="C333" s="171" t="s">
        <v>3039</v>
      </c>
      <c r="D333" s="171">
        <v>27</v>
      </c>
      <c r="E333" s="171" t="s">
        <v>67</v>
      </c>
      <c r="F333" s="171" t="s">
        <v>43</v>
      </c>
      <c r="G333" s="171">
        <v>0</v>
      </c>
      <c r="H333" s="171">
        <v>0</v>
      </c>
      <c r="I333" s="171"/>
      <c r="J333" s="303">
        <v>8.44</v>
      </c>
      <c r="K333" s="171">
        <v>4</v>
      </c>
      <c r="L333" s="171">
        <v>0</v>
      </c>
      <c r="M333" s="171">
        <v>2</v>
      </c>
      <c r="N333" s="171">
        <v>0</v>
      </c>
      <c r="O333" s="171">
        <v>0</v>
      </c>
      <c r="P333" s="171">
        <v>0</v>
      </c>
      <c r="Q333" s="319">
        <v>5.0999999999999996</v>
      </c>
      <c r="R333" s="305">
        <v>1.875</v>
      </c>
      <c r="S333" s="171">
        <v>9</v>
      </c>
      <c r="T333" s="171">
        <v>5</v>
      </c>
      <c r="U333" s="171">
        <v>5</v>
      </c>
      <c r="V333" s="171">
        <v>0</v>
      </c>
      <c r="W333" s="171">
        <v>1</v>
      </c>
      <c r="X333" s="171">
        <v>0</v>
      </c>
      <c r="Y333" s="171">
        <v>6</v>
      </c>
      <c r="Z333" s="171">
        <v>0</v>
      </c>
      <c r="AA333" s="171">
        <v>0</v>
      </c>
      <c r="AB333" s="171">
        <v>0</v>
      </c>
      <c r="AC333" s="171">
        <v>26</v>
      </c>
      <c r="AD333" s="171">
        <v>53</v>
      </c>
      <c r="AE333" s="171">
        <v>1.47</v>
      </c>
      <c r="AF333" s="304">
        <v>15.2</v>
      </c>
      <c r="AG333" s="304">
        <v>0</v>
      </c>
      <c r="AH333" s="304">
        <v>1.7</v>
      </c>
      <c r="AI333" s="304">
        <v>10.1</v>
      </c>
      <c r="AJ333" s="303">
        <v>6</v>
      </c>
      <c r="AK333" s="302"/>
      <c r="AL333" s="331">
        <v>0.36399999999999999</v>
      </c>
      <c r="AM333" s="331">
        <v>0.5</v>
      </c>
      <c r="AN333" s="331">
        <v>0.86399999999999999</v>
      </c>
      <c r="AO333" s="290"/>
      <c r="AP333" s="331">
        <v>0.4</v>
      </c>
      <c r="AQ333" s="331">
        <v>0.66700000000000004</v>
      </c>
      <c r="AR333" s="331">
        <v>1.0669999999999999</v>
      </c>
    </row>
    <row r="334" spans="1:44" ht="15.75" thickBot="1">
      <c r="A334" s="169" t="s">
        <v>3040</v>
      </c>
      <c r="B334" s="171" t="s">
        <v>10</v>
      </c>
      <c r="C334" s="171" t="s">
        <v>3041</v>
      </c>
      <c r="D334" s="171">
        <v>25</v>
      </c>
      <c r="E334" s="171" t="s">
        <v>97</v>
      </c>
      <c r="F334" s="171" t="s">
        <v>43</v>
      </c>
      <c r="G334" s="171">
        <v>0</v>
      </c>
      <c r="H334" s="171">
        <v>0</v>
      </c>
      <c r="I334" s="171"/>
      <c r="J334" s="303">
        <v>10.130000000000001</v>
      </c>
      <c r="K334" s="171">
        <v>6</v>
      </c>
      <c r="L334" s="171">
        <v>0</v>
      </c>
      <c r="M334" s="171">
        <v>1</v>
      </c>
      <c r="N334" s="171">
        <v>0</v>
      </c>
      <c r="O334" s="171">
        <v>0</v>
      </c>
      <c r="P334" s="171">
        <v>0</v>
      </c>
      <c r="Q334" s="319">
        <v>5.0999999999999996</v>
      </c>
      <c r="R334" s="305">
        <v>2.25</v>
      </c>
      <c r="S334" s="171">
        <v>6</v>
      </c>
      <c r="T334" s="171">
        <v>6</v>
      </c>
      <c r="U334" s="171">
        <v>6</v>
      </c>
      <c r="V334" s="171">
        <v>0</v>
      </c>
      <c r="W334" s="171">
        <v>6</v>
      </c>
      <c r="X334" s="171">
        <v>0</v>
      </c>
      <c r="Y334" s="171">
        <v>11</v>
      </c>
      <c r="Z334" s="171">
        <v>0</v>
      </c>
      <c r="AA334" s="171">
        <v>0</v>
      </c>
      <c r="AB334" s="171">
        <v>1</v>
      </c>
      <c r="AC334" s="171">
        <v>27</v>
      </c>
      <c r="AD334" s="171">
        <v>46</v>
      </c>
      <c r="AE334" s="171">
        <v>2.41</v>
      </c>
      <c r="AF334" s="304">
        <v>10.1</v>
      </c>
      <c r="AG334" s="304">
        <v>0</v>
      </c>
      <c r="AH334" s="304">
        <v>10.1</v>
      </c>
      <c r="AI334" s="304">
        <v>18.600000000000001</v>
      </c>
      <c r="AJ334" s="303">
        <v>1.83</v>
      </c>
      <c r="AK334" s="302"/>
      <c r="AL334" s="331">
        <v>0.4</v>
      </c>
      <c r="AM334" s="331">
        <v>0.25</v>
      </c>
      <c r="AN334" s="331">
        <v>0.65</v>
      </c>
      <c r="AO334" s="290"/>
      <c r="AP334" s="331">
        <v>0.47099999999999997</v>
      </c>
      <c r="AQ334" s="331">
        <v>0.46200000000000002</v>
      </c>
      <c r="AR334" s="331">
        <v>0.93200000000000005</v>
      </c>
    </row>
    <row r="335" spans="1:44" ht="15.75" thickBot="1">
      <c r="A335" s="169" t="s">
        <v>3042</v>
      </c>
      <c r="B335" s="171" t="s">
        <v>10</v>
      </c>
      <c r="C335" s="171" t="s">
        <v>3043</v>
      </c>
      <c r="D335" s="171">
        <v>26</v>
      </c>
      <c r="E335" s="171" t="s">
        <v>69</v>
      </c>
      <c r="F335" s="171" t="s">
        <v>43</v>
      </c>
      <c r="G335" s="171">
        <v>0</v>
      </c>
      <c r="H335" s="171">
        <v>0</v>
      </c>
      <c r="I335" s="171"/>
      <c r="J335" s="303">
        <v>3.6</v>
      </c>
      <c r="K335" s="171">
        <v>6</v>
      </c>
      <c r="L335" s="171">
        <v>0</v>
      </c>
      <c r="M335" s="171">
        <v>3</v>
      </c>
      <c r="N335" s="171">
        <v>0</v>
      </c>
      <c r="O335" s="171">
        <v>0</v>
      </c>
      <c r="P335" s="171">
        <v>0</v>
      </c>
      <c r="Q335" s="319">
        <v>5</v>
      </c>
      <c r="R335" s="305">
        <v>2.4</v>
      </c>
      <c r="S335" s="171">
        <v>4</v>
      </c>
      <c r="T335" s="171">
        <v>4</v>
      </c>
      <c r="U335" s="171">
        <v>2</v>
      </c>
      <c r="V335" s="171">
        <v>0</v>
      </c>
      <c r="W335" s="171">
        <v>8</v>
      </c>
      <c r="X335" s="171">
        <v>0</v>
      </c>
      <c r="Y335" s="171">
        <v>10</v>
      </c>
      <c r="Z335" s="171">
        <v>1</v>
      </c>
      <c r="AA335" s="171">
        <v>0</v>
      </c>
      <c r="AB335" s="171">
        <v>1</v>
      </c>
      <c r="AC335" s="171">
        <v>29</v>
      </c>
      <c r="AD335" s="171">
        <v>132</v>
      </c>
      <c r="AE335" s="171">
        <v>4.5599999999999996</v>
      </c>
      <c r="AF335" s="304">
        <v>7.2</v>
      </c>
      <c r="AG335" s="304">
        <v>0</v>
      </c>
      <c r="AH335" s="304">
        <v>14.4</v>
      </c>
      <c r="AI335" s="304">
        <v>18</v>
      </c>
      <c r="AJ335" s="303">
        <v>1.25</v>
      </c>
      <c r="AK335" s="302"/>
      <c r="AL335" s="331">
        <v>0.41699999999999998</v>
      </c>
      <c r="AM335" s="331">
        <v>0.33300000000000002</v>
      </c>
      <c r="AN335" s="331">
        <v>0.75</v>
      </c>
      <c r="AO335" s="290"/>
      <c r="AP335" s="331">
        <v>0.47099999999999997</v>
      </c>
      <c r="AQ335" s="331">
        <v>0.2</v>
      </c>
      <c r="AR335" s="331">
        <v>0.67100000000000004</v>
      </c>
    </row>
    <row r="336" spans="1:44" ht="15.75" thickBot="1">
      <c r="A336" s="169" t="s">
        <v>3044</v>
      </c>
      <c r="B336" s="171" t="s">
        <v>10</v>
      </c>
      <c r="C336" s="171" t="s">
        <v>3045</v>
      </c>
      <c r="D336" s="171">
        <v>22</v>
      </c>
      <c r="E336" s="171" t="s">
        <v>59</v>
      </c>
      <c r="F336" s="171" t="s">
        <v>34</v>
      </c>
      <c r="G336" s="171">
        <v>1</v>
      </c>
      <c r="H336" s="171">
        <v>0</v>
      </c>
      <c r="I336" s="171">
        <v>1</v>
      </c>
      <c r="J336" s="303">
        <v>0</v>
      </c>
      <c r="K336" s="171">
        <v>1</v>
      </c>
      <c r="L336" s="171">
        <v>1</v>
      </c>
      <c r="M336" s="171">
        <v>0</v>
      </c>
      <c r="N336" s="171">
        <v>0</v>
      </c>
      <c r="O336" s="171">
        <v>0</v>
      </c>
      <c r="P336" s="171">
        <v>0</v>
      </c>
      <c r="Q336" s="319">
        <v>5</v>
      </c>
      <c r="R336" s="305">
        <v>1.8</v>
      </c>
      <c r="S336" s="171">
        <v>3</v>
      </c>
      <c r="T336" s="171">
        <v>0</v>
      </c>
      <c r="U336" s="171">
        <v>0</v>
      </c>
      <c r="V336" s="171">
        <v>0</v>
      </c>
      <c r="W336" s="171">
        <v>6</v>
      </c>
      <c r="X336" s="171">
        <v>0</v>
      </c>
      <c r="Y336" s="171">
        <v>6</v>
      </c>
      <c r="Z336" s="171">
        <v>0</v>
      </c>
      <c r="AA336" s="171">
        <v>0</v>
      </c>
      <c r="AB336" s="171">
        <v>0</v>
      </c>
      <c r="AC336" s="171">
        <v>23</v>
      </c>
      <c r="AD336" s="171"/>
      <c r="AE336" s="171">
        <v>4.3600000000000003</v>
      </c>
      <c r="AF336" s="304">
        <v>5.4</v>
      </c>
      <c r="AG336" s="304">
        <v>0</v>
      </c>
      <c r="AH336" s="304">
        <v>10.8</v>
      </c>
      <c r="AI336" s="304">
        <v>10.8</v>
      </c>
      <c r="AJ336" s="303">
        <v>1</v>
      </c>
      <c r="AK336" s="302"/>
      <c r="AL336" s="331">
        <v>0.54500000000000004</v>
      </c>
      <c r="AM336" s="331">
        <v>0.16700000000000001</v>
      </c>
      <c r="AN336" s="331">
        <v>0.71199999999999997</v>
      </c>
      <c r="AO336" s="290"/>
      <c r="AP336" s="331">
        <v>0.25</v>
      </c>
      <c r="AQ336" s="331">
        <v>0.27300000000000002</v>
      </c>
      <c r="AR336" s="331">
        <v>0.52300000000000002</v>
      </c>
    </row>
    <row r="337" spans="1:44" ht="15.75" thickBot="1">
      <c r="A337" s="169" t="s">
        <v>3046</v>
      </c>
      <c r="B337" s="171" t="s">
        <v>10</v>
      </c>
      <c r="C337" s="171" t="s">
        <v>3047</v>
      </c>
      <c r="D337" s="171">
        <v>26</v>
      </c>
      <c r="E337" s="171" t="s">
        <v>116</v>
      </c>
      <c r="F337" s="171" t="s">
        <v>43</v>
      </c>
      <c r="G337" s="171">
        <v>0</v>
      </c>
      <c r="H337" s="171">
        <v>0</v>
      </c>
      <c r="I337" s="171"/>
      <c r="J337" s="303">
        <v>9</v>
      </c>
      <c r="K337" s="171">
        <v>4</v>
      </c>
      <c r="L337" s="171">
        <v>0</v>
      </c>
      <c r="M337" s="171">
        <v>3</v>
      </c>
      <c r="N337" s="171">
        <v>0</v>
      </c>
      <c r="O337" s="171">
        <v>0</v>
      </c>
      <c r="P337" s="171">
        <v>0</v>
      </c>
      <c r="Q337" s="319">
        <v>5</v>
      </c>
      <c r="R337" s="305">
        <v>3.4</v>
      </c>
      <c r="S337" s="171">
        <v>12</v>
      </c>
      <c r="T337" s="171">
        <v>6</v>
      </c>
      <c r="U337" s="171">
        <v>5</v>
      </c>
      <c r="V337" s="171">
        <v>0</v>
      </c>
      <c r="W337" s="171">
        <v>5</v>
      </c>
      <c r="X337" s="171">
        <v>0</v>
      </c>
      <c r="Y337" s="171">
        <v>2</v>
      </c>
      <c r="Z337" s="171">
        <v>1</v>
      </c>
      <c r="AA337" s="171">
        <v>0</v>
      </c>
      <c r="AB337" s="171">
        <v>0</v>
      </c>
      <c r="AC337" s="171">
        <v>30</v>
      </c>
      <c r="AD337" s="171">
        <v>59</v>
      </c>
      <c r="AE337" s="171">
        <v>5.96</v>
      </c>
      <c r="AF337" s="304">
        <v>21.6</v>
      </c>
      <c r="AG337" s="304">
        <v>0</v>
      </c>
      <c r="AH337" s="304">
        <v>9</v>
      </c>
      <c r="AI337" s="304">
        <v>3.6</v>
      </c>
      <c r="AJ337" s="303">
        <v>0.4</v>
      </c>
      <c r="AK337" s="302"/>
      <c r="AL337" s="331">
        <v>0.54500000000000004</v>
      </c>
      <c r="AM337" s="331">
        <v>0.7</v>
      </c>
      <c r="AN337" s="331">
        <v>1.2450000000000001</v>
      </c>
      <c r="AO337" s="290"/>
      <c r="AP337" s="331">
        <v>0.63200000000000001</v>
      </c>
      <c r="AQ337" s="331">
        <v>0.64300000000000002</v>
      </c>
      <c r="AR337" s="331">
        <v>1.274</v>
      </c>
    </row>
    <row r="338" spans="1:44" ht="15.75" thickBot="1">
      <c r="A338" s="169" t="s">
        <v>1879</v>
      </c>
      <c r="B338" s="171" t="s">
        <v>10</v>
      </c>
      <c r="C338" s="171" t="s">
        <v>1880</v>
      </c>
      <c r="D338" s="171">
        <v>34</v>
      </c>
      <c r="E338" s="171" t="s">
        <v>33</v>
      </c>
      <c r="F338" s="171" t="s">
        <v>34</v>
      </c>
      <c r="G338" s="171">
        <v>0</v>
      </c>
      <c r="H338" s="171">
        <v>0</v>
      </c>
      <c r="I338" s="171"/>
      <c r="J338" s="303">
        <v>7.2</v>
      </c>
      <c r="K338" s="171">
        <v>6</v>
      </c>
      <c r="L338" s="171">
        <v>0</v>
      </c>
      <c r="M338" s="171">
        <v>6</v>
      </c>
      <c r="N338" s="171">
        <v>0</v>
      </c>
      <c r="O338" s="171">
        <v>0</v>
      </c>
      <c r="P338" s="171">
        <v>0</v>
      </c>
      <c r="Q338" s="319">
        <v>5</v>
      </c>
      <c r="R338" s="305">
        <v>1.4</v>
      </c>
      <c r="S338" s="171">
        <v>7</v>
      </c>
      <c r="T338" s="171">
        <v>4</v>
      </c>
      <c r="U338" s="171">
        <v>4</v>
      </c>
      <c r="V338" s="171">
        <v>1</v>
      </c>
      <c r="W338" s="171">
        <v>0</v>
      </c>
      <c r="X338" s="171">
        <v>0</v>
      </c>
      <c r="Y338" s="171">
        <v>0</v>
      </c>
      <c r="Z338" s="171">
        <v>0</v>
      </c>
      <c r="AA338" s="171">
        <v>0</v>
      </c>
      <c r="AB338" s="171">
        <v>0</v>
      </c>
      <c r="AC338" s="171">
        <v>22</v>
      </c>
      <c r="AD338" s="171">
        <v>65</v>
      </c>
      <c r="AE338" s="171">
        <v>5.76</v>
      </c>
      <c r="AF338" s="304">
        <v>12.6</v>
      </c>
      <c r="AG338" s="304">
        <v>1.8</v>
      </c>
      <c r="AH338" s="304">
        <v>0</v>
      </c>
      <c r="AI338" s="304">
        <v>0</v>
      </c>
      <c r="AJ338" s="303"/>
      <c r="AK338" s="302"/>
      <c r="AL338" s="331">
        <v>0.222</v>
      </c>
      <c r="AM338" s="331">
        <v>0.55600000000000005</v>
      </c>
      <c r="AN338" s="331">
        <v>0.77800000000000002</v>
      </c>
      <c r="AO338" s="290"/>
      <c r="AP338" s="331">
        <v>0.38500000000000001</v>
      </c>
      <c r="AQ338" s="331">
        <v>0.53800000000000003</v>
      </c>
      <c r="AR338" s="331">
        <v>0.92300000000000004</v>
      </c>
    </row>
    <row r="339" spans="1:44" ht="15.75" thickBot="1">
      <c r="A339" s="169" t="s">
        <v>3048</v>
      </c>
      <c r="B339" s="171" t="s">
        <v>10</v>
      </c>
      <c r="C339" s="171" t="s">
        <v>3049</v>
      </c>
      <c r="D339" s="171">
        <v>24</v>
      </c>
      <c r="E339" s="171" t="s">
        <v>119</v>
      </c>
      <c r="F339" s="171" t="s">
        <v>34</v>
      </c>
      <c r="G339" s="171">
        <v>0</v>
      </c>
      <c r="H339" s="171">
        <v>0</v>
      </c>
      <c r="I339" s="171"/>
      <c r="J339" s="303">
        <v>5.4</v>
      </c>
      <c r="K339" s="171">
        <v>6</v>
      </c>
      <c r="L339" s="171">
        <v>0</v>
      </c>
      <c r="M339" s="171">
        <v>2</v>
      </c>
      <c r="N339" s="171">
        <v>0</v>
      </c>
      <c r="O339" s="171">
        <v>0</v>
      </c>
      <c r="P339" s="171">
        <v>0</v>
      </c>
      <c r="Q339" s="319">
        <v>5</v>
      </c>
      <c r="R339" s="305">
        <v>2.4</v>
      </c>
      <c r="S339" s="171">
        <v>5</v>
      </c>
      <c r="T339" s="171">
        <v>4</v>
      </c>
      <c r="U339" s="171">
        <v>3</v>
      </c>
      <c r="V339" s="171">
        <v>0</v>
      </c>
      <c r="W339" s="171">
        <v>7</v>
      </c>
      <c r="X339" s="171">
        <v>0</v>
      </c>
      <c r="Y339" s="171">
        <v>2</v>
      </c>
      <c r="Z339" s="171">
        <v>0</v>
      </c>
      <c r="AA339" s="171">
        <v>0</v>
      </c>
      <c r="AB339" s="171">
        <v>0</v>
      </c>
      <c r="AC339" s="171">
        <v>25</v>
      </c>
      <c r="AD339" s="171">
        <v>79</v>
      </c>
      <c r="AE339" s="171">
        <v>6.56</v>
      </c>
      <c r="AF339" s="304">
        <v>9</v>
      </c>
      <c r="AG339" s="304">
        <v>0</v>
      </c>
      <c r="AH339" s="304">
        <v>12.6</v>
      </c>
      <c r="AI339" s="304">
        <v>3.6</v>
      </c>
      <c r="AJ339" s="303">
        <v>0.28999999999999998</v>
      </c>
      <c r="AK339" s="302"/>
      <c r="AL339" s="331">
        <v>0.45500000000000002</v>
      </c>
      <c r="AM339" s="331">
        <v>0.375</v>
      </c>
      <c r="AN339" s="331">
        <v>0.83</v>
      </c>
      <c r="AO339" s="290"/>
      <c r="AP339" s="331">
        <v>0.5</v>
      </c>
      <c r="AQ339" s="331">
        <v>0.3</v>
      </c>
      <c r="AR339" s="331">
        <v>0.8</v>
      </c>
    </row>
    <row r="340" spans="1:44" ht="15.75" thickBot="1">
      <c r="A340" s="169" t="s">
        <v>3050</v>
      </c>
      <c r="B340" s="171" t="s">
        <v>35</v>
      </c>
      <c r="C340" s="171" t="s">
        <v>3051</v>
      </c>
      <c r="D340" s="171">
        <v>26</v>
      </c>
      <c r="E340" s="171" t="s">
        <v>53</v>
      </c>
      <c r="F340" s="171" t="s">
        <v>43</v>
      </c>
      <c r="G340" s="171">
        <v>0</v>
      </c>
      <c r="H340" s="171">
        <v>0</v>
      </c>
      <c r="I340" s="171"/>
      <c r="J340" s="303">
        <v>3.6</v>
      </c>
      <c r="K340" s="171">
        <v>7</v>
      </c>
      <c r="L340" s="171">
        <v>0</v>
      </c>
      <c r="M340" s="171">
        <v>2</v>
      </c>
      <c r="N340" s="171">
        <v>0</v>
      </c>
      <c r="O340" s="171">
        <v>0</v>
      </c>
      <c r="P340" s="171">
        <v>0</v>
      </c>
      <c r="Q340" s="319">
        <v>5</v>
      </c>
      <c r="R340" s="305">
        <v>2</v>
      </c>
      <c r="S340" s="171">
        <v>4</v>
      </c>
      <c r="T340" s="171">
        <v>2</v>
      </c>
      <c r="U340" s="171">
        <v>2</v>
      </c>
      <c r="V340" s="171">
        <v>0</v>
      </c>
      <c r="W340" s="171">
        <v>6</v>
      </c>
      <c r="X340" s="171">
        <v>0</v>
      </c>
      <c r="Y340" s="171">
        <v>7</v>
      </c>
      <c r="Z340" s="171">
        <v>0</v>
      </c>
      <c r="AA340" s="171">
        <v>0</v>
      </c>
      <c r="AB340" s="171">
        <v>0</v>
      </c>
      <c r="AC340" s="171">
        <v>25</v>
      </c>
      <c r="AD340" s="171">
        <v>137</v>
      </c>
      <c r="AE340" s="171">
        <v>3.96</v>
      </c>
      <c r="AF340" s="304">
        <v>7.2</v>
      </c>
      <c r="AG340" s="304">
        <v>0</v>
      </c>
      <c r="AH340" s="304">
        <v>10.8</v>
      </c>
      <c r="AI340" s="304">
        <v>12.6</v>
      </c>
      <c r="AJ340" s="303">
        <v>1.17</v>
      </c>
      <c r="AK340" s="302"/>
      <c r="AL340" s="331">
        <v>0.125</v>
      </c>
      <c r="AM340" s="331">
        <v>0</v>
      </c>
      <c r="AN340" s="331">
        <v>0.125</v>
      </c>
      <c r="AO340" s="290"/>
      <c r="AP340" s="331">
        <v>0.52900000000000003</v>
      </c>
      <c r="AQ340" s="331">
        <v>0.54500000000000004</v>
      </c>
      <c r="AR340" s="331">
        <v>1.075</v>
      </c>
    </row>
    <row r="341" spans="1:44" ht="15.75" thickBot="1">
      <c r="A341" s="169" t="s">
        <v>2560</v>
      </c>
      <c r="B341" s="171" t="s">
        <v>10</v>
      </c>
      <c r="C341" s="171" t="s">
        <v>3052</v>
      </c>
      <c r="D341" s="171">
        <v>28</v>
      </c>
      <c r="E341" s="171" t="s">
        <v>44</v>
      </c>
      <c r="F341" s="171" t="s">
        <v>34</v>
      </c>
      <c r="G341" s="171">
        <v>0</v>
      </c>
      <c r="H341" s="171">
        <v>0</v>
      </c>
      <c r="I341" s="171"/>
      <c r="J341" s="303">
        <v>5.4</v>
      </c>
      <c r="K341" s="171">
        <v>4</v>
      </c>
      <c r="L341" s="171">
        <v>0</v>
      </c>
      <c r="M341" s="171">
        <v>3</v>
      </c>
      <c r="N341" s="171">
        <v>0</v>
      </c>
      <c r="O341" s="171">
        <v>0</v>
      </c>
      <c r="P341" s="171">
        <v>0</v>
      </c>
      <c r="Q341" s="319">
        <v>5</v>
      </c>
      <c r="R341" s="305">
        <v>1.6</v>
      </c>
      <c r="S341" s="171">
        <v>7</v>
      </c>
      <c r="T341" s="171">
        <v>3</v>
      </c>
      <c r="U341" s="171">
        <v>3</v>
      </c>
      <c r="V341" s="171">
        <v>1</v>
      </c>
      <c r="W341" s="171">
        <v>1</v>
      </c>
      <c r="X341" s="171">
        <v>0</v>
      </c>
      <c r="Y341" s="171">
        <v>1</v>
      </c>
      <c r="Z341" s="171">
        <v>0</v>
      </c>
      <c r="AA341" s="171">
        <v>0</v>
      </c>
      <c r="AB341" s="171">
        <v>0</v>
      </c>
      <c r="AC341" s="171">
        <v>23</v>
      </c>
      <c r="AD341" s="171">
        <v>91</v>
      </c>
      <c r="AE341" s="171">
        <v>5.96</v>
      </c>
      <c r="AF341" s="304">
        <v>12.6</v>
      </c>
      <c r="AG341" s="304">
        <v>1.8</v>
      </c>
      <c r="AH341" s="304">
        <v>1.8</v>
      </c>
      <c r="AI341" s="304">
        <v>1.8</v>
      </c>
      <c r="AJ341" s="303">
        <v>1</v>
      </c>
      <c r="AK341" s="302"/>
      <c r="AL341" s="331">
        <v>0.28599999999999998</v>
      </c>
      <c r="AM341" s="331">
        <v>0.57099999999999995</v>
      </c>
      <c r="AN341" s="331">
        <v>0.85699999999999998</v>
      </c>
      <c r="AO341" s="290"/>
      <c r="AP341" s="338">
        <v>0.33300000000000002</v>
      </c>
      <c r="AQ341" s="338">
        <v>0.5</v>
      </c>
      <c r="AR341" s="338">
        <v>0.83299999999999996</v>
      </c>
    </row>
    <row r="342" spans="1:44" ht="15.75" thickBot="1">
      <c r="A342" s="169" t="s">
        <v>3053</v>
      </c>
      <c r="B342" s="171" t="s">
        <v>35</v>
      </c>
      <c r="C342" s="171" t="s">
        <v>3054</v>
      </c>
      <c r="D342" s="171">
        <v>29</v>
      </c>
      <c r="E342" s="171" t="s">
        <v>119</v>
      </c>
      <c r="F342" s="171" t="s">
        <v>34</v>
      </c>
      <c r="G342" s="171">
        <v>0</v>
      </c>
      <c r="H342" s="171">
        <v>0</v>
      </c>
      <c r="I342" s="171"/>
      <c r="J342" s="303">
        <v>3.6</v>
      </c>
      <c r="K342" s="171">
        <v>3</v>
      </c>
      <c r="L342" s="171">
        <v>0</v>
      </c>
      <c r="M342" s="171">
        <v>0</v>
      </c>
      <c r="N342" s="171">
        <v>0</v>
      </c>
      <c r="O342" s="171">
        <v>0</v>
      </c>
      <c r="P342" s="171">
        <v>0</v>
      </c>
      <c r="Q342" s="319">
        <v>5</v>
      </c>
      <c r="R342" s="305">
        <v>1.6</v>
      </c>
      <c r="S342" s="171">
        <v>4</v>
      </c>
      <c r="T342" s="171">
        <v>2</v>
      </c>
      <c r="U342" s="171">
        <v>2</v>
      </c>
      <c r="V342" s="171">
        <v>0</v>
      </c>
      <c r="W342" s="171">
        <v>4</v>
      </c>
      <c r="X342" s="171">
        <v>0</v>
      </c>
      <c r="Y342" s="171">
        <v>5</v>
      </c>
      <c r="Z342" s="171">
        <v>1</v>
      </c>
      <c r="AA342" s="171">
        <v>0</v>
      </c>
      <c r="AB342" s="171">
        <v>1</v>
      </c>
      <c r="AC342" s="171">
        <v>22</v>
      </c>
      <c r="AD342" s="171">
        <v>118</v>
      </c>
      <c r="AE342" s="171">
        <v>4.16</v>
      </c>
      <c r="AF342" s="304">
        <v>7.2</v>
      </c>
      <c r="AG342" s="304">
        <v>0</v>
      </c>
      <c r="AH342" s="304">
        <v>7.2</v>
      </c>
      <c r="AI342" s="304">
        <v>9</v>
      </c>
      <c r="AJ342" s="303">
        <v>1.25</v>
      </c>
      <c r="AK342" s="302"/>
      <c r="AL342" s="331">
        <v>0.222</v>
      </c>
      <c r="AM342" s="331">
        <v>0.125</v>
      </c>
      <c r="AN342" s="331">
        <v>0.34699999999999998</v>
      </c>
      <c r="AO342" s="290"/>
      <c r="AP342" s="331">
        <v>0.53800000000000003</v>
      </c>
      <c r="AQ342" s="331">
        <v>0.44400000000000001</v>
      </c>
      <c r="AR342" s="331">
        <v>0.98299999999999998</v>
      </c>
    </row>
    <row r="343" spans="1:44" ht="15.75" thickBot="1">
      <c r="A343" s="169" t="s">
        <v>3055</v>
      </c>
      <c r="B343" s="171" t="s">
        <v>35</v>
      </c>
      <c r="C343" s="171" t="s">
        <v>3056</v>
      </c>
      <c r="D343" s="171">
        <v>27</v>
      </c>
      <c r="E343" s="171" t="s">
        <v>129</v>
      </c>
      <c r="F343" s="171" t="s">
        <v>43</v>
      </c>
      <c r="G343" s="171">
        <v>0</v>
      </c>
      <c r="H343" s="171">
        <v>0</v>
      </c>
      <c r="I343" s="171"/>
      <c r="J343" s="303">
        <v>15.43</v>
      </c>
      <c r="K343" s="171">
        <v>5</v>
      </c>
      <c r="L343" s="171">
        <v>0</v>
      </c>
      <c r="M343" s="171">
        <v>0</v>
      </c>
      <c r="N343" s="171">
        <v>0</v>
      </c>
      <c r="O343" s="171">
        <v>0</v>
      </c>
      <c r="P343" s="171">
        <v>0</v>
      </c>
      <c r="Q343" s="319">
        <v>4.2</v>
      </c>
      <c r="R343" s="305">
        <v>1.929</v>
      </c>
      <c r="S343" s="171">
        <v>1</v>
      </c>
      <c r="T343" s="171">
        <v>8</v>
      </c>
      <c r="U343" s="171">
        <v>8</v>
      </c>
      <c r="V343" s="171">
        <v>0</v>
      </c>
      <c r="W343" s="171">
        <v>8</v>
      </c>
      <c r="X343" s="171">
        <v>0</v>
      </c>
      <c r="Y343" s="171">
        <v>6</v>
      </c>
      <c r="Z343" s="171">
        <v>2</v>
      </c>
      <c r="AA343" s="171">
        <v>0</v>
      </c>
      <c r="AB343" s="171">
        <v>1</v>
      </c>
      <c r="AC343" s="171">
        <v>24</v>
      </c>
      <c r="AD343" s="171">
        <v>29</v>
      </c>
      <c r="AE343" s="171">
        <v>7.02</v>
      </c>
      <c r="AF343" s="304">
        <v>1.9</v>
      </c>
      <c r="AG343" s="304">
        <v>0</v>
      </c>
      <c r="AH343" s="304">
        <v>15.4</v>
      </c>
      <c r="AI343" s="304">
        <v>11.6</v>
      </c>
      <c r="AJ343" s="303">
        <v>0.75</v>
      </c>
      <c r="AK343" s="302"/>
      <c r="AL343" s="331">
        <v>0.54500000000000004</v>
      </c>
      <c r="AM343" s="331">
        <v>0.2</v>
      </c>
      <c r="AN343" s="331">
        <v>0.745</v>
      </c>
      <c r="AO343" s="290"/>
      <c r="AP343" s="331">
        <v>0.41699999999999998</v>
      </c>
      <c r="AQ343" s="331">
        <v>0</v>
      </c>
      <c r="AR343" s="331">
        <v>0.41699999999999998</v>
      </c>
    </row>
    <row r="344" spans="1:44" ht="15.75" thickBot="1">
      <c r="A344" s="169" t="s">
        <v>3057</v>
      </c>
      <c r="B344" s="171" t="s">
        <v>10</v>
      </c>
      <c r="C344" s="171" t="s">
        <v>3058</v>
      </c>
      <c r="D344" s="171">
        <v>25</v>
      </c>
      <c r="E344" s="171" t="s">
        <v>51</v>
      </c>
      <c r="F344" s="171" t="s">
        <v>43</v>
      </c>
      <c r="G344" s="171">
        <v>0</v>
      </c>
      <c r="H344" s="171">
        <v>0</v>
      </c>
      <c r="I344" s="171"/>
      <c r="J344" s="303">
        <v>11.57</v>
      </c>
      <c r="K344" s="171">
        <v>3</v>
      </c>
      <c r="L344" s="171">
        <v>0</v>
      </c>
      <c r="M344" s="171">
        <v>1</v>
      </c>
      <c r="N344" s="171">
        <v>0</v>
      </c>
      <c r="O344" s="171">
        <v>0</v>
      </c>
      <c r="P344" s="171">
        <v>0</v>
      </c>
      <c r="Q344" s="319">
        <v>4.2</v>
      </c>
      <c r="R344" s="305">
        <v>2.5710000000000002</v>
      </c>
      <c r="S344" s="171">
        <v>8</v>
      </c>
      <c r="T344" s="171">
        <v>8</v>
      </c>
      <c r="U344" s="171">
        <v>6</v>
      </c>
      <c r="V344" s="171">
        <v>2</v>
      </c>
      <c r="W344" s="171">
        <v>4</v>
      </c>
      <c r="X344" s="171">
        <v>1</v>
      </c>
      <c r="Y344" s="171">
        <v>3</v>
      </c>
      <c r="Z344" s="171">
        <v>0</v>
      </c>
      <c r="AA344" s="171">
        <v>0</v>
      </c>
      <c r="AB344" s="171">
        <v>0</v>
      </c>
      <c r="AC344" s="171">
        <v>25</v>
      </c>
      <c r="AD344" s="171">
        <v>40</v>
      </c>
      <c r="AE344" s="171">
        <v>10.02</v>
      </c>
      <c r="AF344" s="304">
        <v>15.4</v>
      </c>
      <c r="AG344" s="304">
        <v>3.9</v>
      </c>
      <c r="AH344" s="304">
        <v>7.7</v>
      </c>
      <c r="AI344" s="304">
        <v>5.8</v>
      </c>
      <c r="AJ344" s="303">
        <v>0.75</v>
      </c>
      <c r="AK344" s="302"/>
      <c r="AL344" s="331">
        <v>0.46200000000000002</v>
      </c>
      <c r="AM344" s="331">
        <v>1.3</v>
      </c>
      <c r="AN344" s="331">
        <v>1.762</v>
      </c>
      <c r="AO344" s="290"/>
      <c r="AP344" s="331">
        <v>0.5</v>
      </c>
      <c r="AQ344" s="331">
        <v>0.55600000000000005</v>
      </c>
      <c r="AR344" s="331">
        <v>1.056</v>
      </c>
    </row>
    <row r="345" spans="1:44" ht="15.75" thickBot="1">
      <c r="A345" s="169" t="s">
        <v>3059</v>
      </c>
      <c r="B345" s="171" t="s">
        <v>10</v>
      </c>
      <c r="C345" s="171" t="s">
        <v>3060</v>
      </c>
      <c r="D345" s="171">
        <v>25</v>
      </c>
      <c r="E345" s="171" t="s">
        <v>71</v>
      </c>
      <c r="F345" s="171" t="s">
        <v>43</v>
      </c>
      <c r="G345" s="171">
        <v>0</v>
      </c>
      <c r="H345" s="171">
        <v>0</v>
      </c>
      <c r="I345" s="171"/>
      <c r="J345" s="303">
        <v>1.93</v>
      </c>
      <c r="K345" s="171">
        <v>5</v>
      </c>
      <c r="L345" s="171">
        <v>0</v>
      </c>
      <c r="M345" s="171">
        <v>5</v>
      </c>
      <c r="N345" s="171">
        <v>0</v>
      </c>
      <c r="O345" s="171">
        <v>0</v>
      </c>
      <c r="P345" s="171">
        <v>0</v>
      </c>
      <c r="Q345" s="319">
        <v>4.2</v>
      </c>
      <c r="R345" s="305">
        <v>1.286</v>
      </c>
      <c r="S345" s="171">
        <v>4</v>
      </c>
      <c r="T345" s="171">
        <v>1</v>
      </c>
      <c r="U345" s="171">
        <v>1</v>
      </c>
      <c r="V345" s="171">
        <v>0</v>
      </c>
      <c r="W345" s="171">
        <v>2</v>
      </c>
      <c r="X345" s="171">
        <v>0</v>
      </c>
      <c r="Y345" s="171">
        <v>4</v>
      </c>
      <c r="Z345" s="171">
        <v>0</v>
      </c>
      <c r="AA345" s="171">
        <v>0</v>
      </c>
      <c r="AB345" s="171">
        <v>0</v>
      </c>
      <c r="AC345" s="171">
        <v>20</v>
      </c>
      <c r="AD345" s="171">
        <v>244</v>
      </c>
      <c r="AE345" s="171">
        <v>2.73</v>
      </c>
      <c r="AF345" s="304">
        <v>7.7</v>
      </c>
      <c r="AG345" s="304">
        <v>0</v>
      </c>
      <c r="AH345" s="304">
        <v>3.9</v>
      </c>
      <c r="AI345" s="304">
        <v>7.7</v>
      </c>
      <c r="AJ345" s="303">
        <v>2</v>
      </c>
      <c r="AK345" s="302"/>
      <c r="AL345" s="331">
        <v>0.36399999999999999</v>
      </c>
      <c r="AM345" s="331">
        <v>0.5</v>
      </c>
      <c r="AN345" s="331">
        <v>0.86399999999999999</v>
      </c>
      <c r="AO345" s="290"/>
      <c r="AP345" s="331">
        <v>0.313</v>
      </c>
      <c r="AQ345" s="331">
        <v>0.375</v>
      </c>
      <c r="AR345" s="331">
        <v>0.68799999999999994</v>
      </c>
    </row>
    <row r="346" spans="1:44" ht="15.75" thickBot="1">
      <c r="A346" s="169" t="s">
        <v>3061</v>
      </c>
      <c r="B346" s="171" t="s">
        <v>10</v>
      </c>
      <c r="C346" s="171" t="s">
        <v>3062</v>
      </c>
      <c r="D346" s="171">
        <v>28</v>
      </c>
      <c r="E346" s="171" t="s">
        <v>119</v>
      </c>
      <c r="F346" s="171" t="s">
        <v>34</v>
      </c>
      <c r="G346" s="171">
        <v>1</v>
      </c>
      <c r="H346" s="171">
        <v>0</v>
      </c>
      <c r="I346" s="171">
        <v>1</v>
      </c>
      <c r="J346" s="303">
        <v>12.46</v>
      </c>
      <c r="K346" s="171">
        <v>3</v>
      </c>
      <c r="L346" s="171">
        <v>0</v>
      </c>
      <c r="M346" s="171">
        <v>2</v>
      </c>
      <c r="N346" s="171">
        <v>0</v>
      </c>
      <c r="O346" s="171">
        <v>0</v>
      </c>
      <c r="P346" s="171">
        <v>0</v>
      </c>
      <c r="Q346" s="319">
        <v>4.0999999999999996</v>
      </c>
      <c r="R346" s="305">
        <v>2.077</v>
      </c>
      <c r="S346" s="171">
        <v>7</v>
      </c>
      <c r="T346" s="171">
        <v>6</v>
      </c>
      <c r="U346" s="171">
        <v>6</v>
      </c>
      <c r="V346" s="171">
        <v>3</v>
      </c>
      <c r="W346" s="171">
        <v>2</v>
      </c>
      <c r="X346" s="171">
        <v>0</v>
      </c>
      <c r="Y346" s="171">
        <v>5</v>
      </c>
      <c r="Z346" s="171">
        <v>0</v>
      </c>
      <c r="AA346" s="171">
        <v>0</v>
      </c>
      <c r="AB346" s="171">
        <v>0</v>
      </c>
      <c r="AC346" s="171">
        <v>22</v>
      </c>
      <c r="AD346" s="171">
        <v>34</v>
      </c>
      <c r="AE346" s="171">
        <v>11.23</v>
      </c>
      <c r="AF346" s="304">
        <v>14.5</v>
      </c>
      <c r="AG346" s="304">
        <v>6.2</v>
      </c>
      <c r="AH346" s="304">
        <v>4.2</v>
      </c>
      <c r="AI346" s="304">
        <v>10.4</v>
      </c>
      <c r="AJ346" s="303">
        <v>2.5</v>
      </c>
      <c r="AK346" s="302"/>
      <c r="AL346" s="331">
        <v>0.42899999999999999</v>
      </c>
      <c r="AM346" s="331">
        <v>0.84599999999999997</v>
      </c>
      <c r="AN346" s="331">
        <v>1.2749999999999999</v>
      </c>
      <c r="AO346" s="290"/>
      <c r="AP346" s="331">
        <v>0.375</v>
      </c>
      <c r="AQ346" s="331">
        <v>1.143</v>
      </c>
      <c r="AR346" s="331">
        <v>1.518</v>
      </c>
    </row>
    <row r="347" spans="1:44" ht="15.75" thickBot="1">
      <c r="A347" s="169" t="s">
        <v>3063</v>
      </c>
      <c r="B347" s="171" t="s">
        <v>10</v>
      </c>
      <c r="C347" s="171" t="s">
        <v>3064</v>
      </c>
      <c r="D347" s="171">
        <v>28</v>
      </c>
      <c r="E347" s="171" t="s">
        <v>33</v>
      </c>
      <c r="F347" s="171" t="s">
        <v>34</v>
      </c>
      <c r="G347" s="171">
        <v>0</v>
      </c>
      <c r="H347" s="171">
        <v>0</v>
      </c>
      <c r="I347" s="171"/>
      <c r="J347" s="303">
        <v>10.38</v>
      </c>
      <c r="K347" s="171">
        <v>2</v>
      </c>
      <c r="L347" s="171">
        <v>0</v>
      </c>
      <c r="M347" s="171">
        <v>1</v>
      </c>
      <c r="N347" s="171">
        <v>0</v>
      </c>
      <c r="O347" s="171">
        <v>0</v>
      </c>
      <c r="P347" s="171">
        <v>0</v>
      </c>
      <c r="Q347" s="319">
        <v>4.0999999999999996</v>
      </c>
      <c r="R347" s="305">
        <v>2.7690000000000001</v>
      </c>
      <c r="S347" s="171">
        <v>10</v>
      </c>
      <c r="T347" s="171">
        <v>5</v>
      </c>
      <c r="U347" s="171">
        <v>5</v>
      </c>
      <c r="V347" s="171">
        <v>2</v>
      </c>
      <c r="W347" s="171">
        <v>2</v>
      </c>
      <c r="X347" s="171">
        <v>0</v>
      </c>
      <c r="Y347" s="171">
        <v>5</v>
      </c>
      <c r="Z347" s="171">
        <v>0</v>
      </c>
      <c r="AA347" s="171">
        <v>0</v>
      </c>
      <c r="AB347" s="171">
        <v>0</v>
      </c>
      <c r="AC347" s="171">
        <v>23</v>
      </c>
      <c r="AD347" s="171">
        <v>46</v>
      </c>
      <c r="AE347" s="171">
        <v>8.23</v>
      </c>
      <c r="AF347" s="304">
        <v>20.8</v>
      </c>
      <c r="AG347" s="304">
        <v>4.2</v>
      </c>
      <c r="AH347" s="304">
        <v>4.2</v>
      </c>
      <c r="AI347" s="304">
        <v>10.4</v>
      </c>
      <c r="AJ347" s="303">
        <v>2.5</v>
      </c>
      <c r="AK347" s="302"/>
      <c r="AL347" s="331">
        <v>0.5</v>
      </c>
      <c r="AM347" s="331">
        <v>0.75</v>
      </c>
      <c r="AN347" s="331">
        <v>1.25</v>
      </c>
      <c r="AO347" s="290"/>
      <c r="AP347" s="331">
        <v>0.53300000000000003</v>
      </c>
      <c r="AQ347" s="331">
        <v>0.92300000000000004</v>
      </c>
      <c r="AR347" s="331">
        <v>1.456</v>
      </c>
    </row>
    <row r="348" spans="1:44" ht="15.75" thickBot="1">
      <c r="A348" s="169" t="s">
        <v>3065</v>
      </c>
      <c r="B348" s="171" t="s">
        <v>10</v>
      </c>
      <c r="C348" s="171" t="s">
        <v>3066</v>
      </c>
      <c r="D348" s="171">
        <v>25</v>
      </c>
      <c r="E348" s="171" t="s">
        <v>116</v>
      </c>
      <c r="F348" s="171" t="s">
        <v>43</v>
      </c>
      <c r="G348" s="171">
        <v>0</v>
      </c>
      <c r="H348" s="171">
        <v>0</v>
      </c>
      <c r="I348" s="171"/>
      <c r="J348" s="303">
        <v>6.75</v>
      </c>
      <c r="K348" s="171">
        <v>3</v>
      </c>
      <c r="L348" s="171">
        <v>0</v>
      </c>
      <c r="M348" s="171">
        <v>3</v>
      </c>
      <c r="N348" s="171">
        <v>0</v>
      </c>
      <c r="O348" s="171">
        <v>0</v>
      </c>
      <c r="P348" s="171">
        <v>0</v>
      </c>
      <c r="Q348" s="319">
        <v>4</v>
      </c>
      <c r="R348" s="305">
        <v>1.5</v>
      </c>
      <c r="S348" s="171">
        <v>6</v>
      </c>
      <c r="T348" s="171">
        <v>3</v>
      </c>
      <c r="U348" s="171">
        <v>3</v>
      </c>
      <c r="V348" s="171">
        <v>1</v>
      </c>
      <c r="W348" s="171">
        <v>0</v>
      </c>
      <c r="X348" s="171">
        <v>0</v>
      </c>
      <c r="Y348" s="171">
        <v>4</v>
      </c>
      <c r="Z348" s="171">
        <v>0</v>
      </c>
      <c r="AA348" s="171">
        <v>0</v>
      </c>
      <c r="AB348" s="171">
        <v>1</v>
      </c>
      <c r="AC348" s="171">
        <v>19</v>
      </c>
      <c r="AD348" s="171">
        <v>80</v>
      </c>
      <c r="AE348" s="171">
        <v>4.41</v>
      </c>
      <c r="AF348" s="304">
        <v>13.5</v>
      </c>
      <c r="AG348" s="304">
        <v>2.2999999999999998</v>
      </c>
      <c r="AH348" s="304">
        <v>0</v>
      </c>
      <c r="AI348" s="304">
        <v>9</v>
      </c>
      <c r="AJ348" s="303"/>
      <c r="AK348" s="302"/>
      <c r="AL348" s="331">
        <v>0.36399999999999999</v>
      </c>
      <c r="AM348" s="331">
        <v>0.45500000000000002</v>
      </c>
      <c r="AN348" s="331">
        <v>0.81799999999999995</v>
      </c>
      <c r="AO348" s="290"/>
      <c r="AP348" s="331">
        <v>0.25</v>
      </c>
      <c r="AQ348" s="331">
        <v>0.625</v>
      </c>
      <c r="AR348" s="331">
        <v>0.875</v>
      </c>
    </row>
    <row r="349" spans="1:44" ht="15.75" thickBot="1">
      <c r="A349" s="169" t="s">
        <v>3067</v>
      </c>
      <c r="B349" s="171" t="s">
        <v>35</v>
      </c>
      <c r="C349" s="171" t="s">
        <v>3068</v>
      </c>
      <c r="D349" s="171">
        <v>26</v>
      </c>
      <c r="E349" s="171" t="s">
        <v>33</v>
      </c>
      <c r="F349" s="171" t="s">
        <v>34</v>
      </c>
      <c r="G349" s="171">
        <v>0</v>
      </c>
      <c r="H349" s="171">
        <v>0</v>
      </c>
      <c r="I349" s="171"/>
      <c r="J349" s="303">
        <v>6.75</v>
      </c>
      <c r="K349" s="171">
        <v>2</v>
      </c>
      <c r="L349" s="171">
        <v>1</v>
      </c>
      <c r="M349" s="171">
        <v>0</v>
      </c>
      <c r="N349" s="171">
        <v>0</v>
      </c>
      <c r="O349" s="171">
        <v>0</v>
      </c>
      <c r="P349" s="171">
        <v>0</v>
      </c>
      <c r="Q349" s="319">
        <v>4</v>
      </c>
      <c r="R349" s="305">
        <v>2</v>
      </c>
      <c r="S349" s="171">
        <v>7</v>
      </c>
      <c r="T349" s="171">
        <v>4</v>
      </c>
      <c r="U349" s="171">
        <v>3</v>
      </c>
      <c r="V349" s="171">
        <v>2</v>
      </c>
      <c r="W349" s="171">
        <v>1</v>
      </c>
      <c r="X349" s="171">
        <v>0</v>
      </c>
      <c r="Y349" s="171">
        <v>2</v>
      </c>
      <c r="Z349" s="171">
        <v>0</v>
      </c>
      <c r="AA349" s="171">
        <v>0</v>
      </c>
      <c r="AB349" s="171">
        <v>0</v>
      </c>
      <c r="AC349" s="171">
        <v>21</v>
      </c>
      <c r="AD349" s="171">
        <v>71</v>
      </c>
      <c r="AE349" s="171">
        <v>9.41</v>
      </c>
      <c r="AF349" s="304">
        <v>15.8</v>
      </c>
      <c r="AG349" s="304">
        <v>4.5</v>
      </c>
      <c r="AH349" s="304">
        <v>2.2999999999999998</v>
      </c>
      <c r="AI349" s="304">
        <v>4.5</v>
      </c>
      <c r="AJ349" s="303">
        <v>2</v>
      </c>
      <c r="AK349" s="302"/>
      <c r="AL349" s="331">
        <v>0.5</v>
      </c>
      <c r="AM349" s="331">
        <v>0.75</v>
      </c>
      <c r="AN349" s="331">
        <v>1.25</v>
      </c>
      <c r="AO349" s="290"/>
      <c r="AP349" s="331">
        <v>0.35299999999999998</v>
      </c>
      <c r="AQ349" s="331">
        <v>0.68799999999999994</v>
      </c>
      <c r="AR349" s="331">
        <v>1.04</v>
      </c>
    </row>
    <row r="350" spans="1:44" ht="15.75" thickBot="1">
      <c r="A350" s="169" t="s">
        <v>3069</v>
      </c>
      <c r="B350" s="171" t="s">
        <v>10</v>
      </c>
      <c r="C350" s="171" t="s">
        <v>3070</v>
      </c>
      <c r="D350" s="171">
        <v>26</v>
      </c>
      <c r="E350" s="171" t="s">
        <v>132</v>
      </c>
      <c r="F350" s="171" t="s">
        <v>43</v>
      </c>
      <c r="G350" s="171">
        <v>0</v>
      </c>
      <c r="H350" s="171">
        <v>0</v>
      </c>
      <c r="I350" s="171"/>
      <c r="J350" s="303">
        <v>9</v>
      </c>
      <c r="K350" s="171">
        <v>1</v>
      </c>
      <c r="L350" s="171">
        <v>1</v>
      </c>
      <c r="M350" s="171">
        <v>0</v>
      </c>
      <c r="N350" s="171">
        <v>0</v>
      </c>
      <c r="O350" s="171">
        <v>0</v>
      </c>
      <c r="P350" s="171">
        <v>0</v>
      </c>
      <c r="Q350" s="319">
        <v>4</v>
      </c>
      <c r="R350" s="305">
        <v>2</v>
      </c>
      <c r="S350" s="171">
        <v>6</v>
      </c>
      <c r="T350" s="171">
        <v>4</v>
      </c>
      <c r="U350" s="171">
        <v>4</v>
      </c>
      <c r="V350" s="171">
        <v>1</v>
      </c>
      <c r="W350" s="171">
        <v>2</v>
      </c>
      <c r="X350" s="171">
        <v>0</v>
      </c>
      <c r="Y350" s="171">
        <v>2</v>
      </c>
      <c r="Z350" s="171">
        <v>0</v>
      </c>
      <c r="AA350" s="171">
        <v>0</v>
      </c>
      <c r="AB350" s="171">
        <v>0</v>
      </c>
      <c r="AC350" s="171">
        <v>20</v>
      </c>
      <c r="AD350" s="171">
        <v>50</v>
      </c>
      <c r="AE350" s="171">
        <v>6.91</v>
      </c>
      <c r="AF350" s="304">
        <v>13.5</v>
      </c>
      <c r="AG350" s="304">
        <v>2.2999999999999998</v>
      </c>
      <c r="AH350" s="304">
        <v>4.5</v>
      </c>
      <c r="AI350" s="304">
        <v>4.5</v>
      </c>
      <c r="AJ350" s="303">
        <v>1</v>
      </c>
      <c r="AK350" s="302"/>
      <c r="AL350" s="331">
        <v>0.41699999999999998</v>
      </c>
      <c r="AM350" s="331">
        <v>0.5</v>
      </c>
      <c r="AN350" s="331">
        <v>0.91700000000000004</v>
      </c>
      <c r="AO350" s="290"/>
      <c r="AP350" s="331">
        <v>0.375</v>
      </c>
      <c r="AQ350" s="331">
        <v>0.75</v>
      </c>
      <c r="AR350" s="331">
        <v>1.125</v>
      </c>
    </row>
    <row r="351" spans="1:44" ht="15.75" thickBot="1">
      <c r="A351" s="169" t="s">
        <v>3071</v>
      </c>
      <c r="B351" s="171" t="s">
        <v>10</v>
      </c>
      <c r="C351" s="171" t="s">
        <v>3072</v>
      </c>
      <c r="D351" s="171">
        <v>23</v>
      </c>
      <c r="E351" s="171" t="s">
        <v>100</v>
      </c>
      <c r="F351" s="171" t="s">
        <v>43</v>
      </c>
      <c r="G351" s="171">
        <v>0</v>
      </c>
      <c r="H351" s="171">
        <v>0</v>
      </c>
      <c r="I351" s="171"/>
      <c r="J351" s="303">
        <v>6.75</v>
      </c>
      <c r="K351" s="171">
        <v>2</v>
      </c>
      <c r="L351" s="171">
        <v>0</v>
      </c>
      <c r="M351" s="171">
        <v>1</v>
      </c>
      <c r="N351" s="171">
        <v>0</v>
      </c>
      <c r="O351" s="171">
        <v>0</v>
      </c>
      <c r="P351" s="171">
        <v>0</v>
      </c>
      <c r="Q351" s="319">
        <v>4</v>
      </c>
      <c r="R351" s="305">
        <v>1.75</v>
      </c>
      <c r="S351" s="171">
        <v>5</v>
      </c>
      <c r="T351" s="171">
        <v>3</v>
      </c>
      <c r="U351" s="171">
        <v>3</v>
      </c>
      <c r="V351" s="171">
        <v>1</v>
      </c>
      <c r="W351" s="171">
        <v>2</v>
      </c>
      <c r="X351" s="171">
        <v>1</v>
      </c>
      <c r="Y351" s="171">
        <v>1</v>
      </c>
      <c r="Z351" s="171">
        <v>0</v>
      </c>
      <c r="AA351" s="171">
        <v>0</v>
      </c>
      <c r="AB351" s="171">
        <v>0</v>
      </c>
      <c r="AC351" s="171">
        <v>19</v>
      </c>
      <c r="AD351" s="171">
        <v>71</v>
      </c>
      <c r="AE351" s="171">
        <v>7.41</v>
      </c>
      <c r="AF351" s="304">
        <v>11.3</v>
      </c>
      <c r="AG351" s="304">
        <v>2.2999999999999998</v>
      </c>
      <c r="AH351" s="304">
        <v>4.5</v>
      </c>
      <c r="AI351" s="304">
        <v>2.2999999999999998</v>
      </c>
      <c r="AJ351" s="303">
        <v>0.5</v>
      </c>
      <c r="AK351" s="302"/>
      <c r="AL351" s="331">
        <v>0.4</v>
      </c>
      <c r="AM351" s="331">
        <v>0.25</v>
      </c>
      <c r="AN351" s="331">
        <v>0.65</v>
      </c>
      <c r="AO351" s="290"/>
      <c r="AP351" s="331">
        <v>0.33300000000000002</v>
      </c>
      <c r="AQ351" s="331">
        <v>0.88900000000000001</v>
      </c>
      <c r="AR351" s="331">
        <v>1.222</v>
      </c>
    </row>
    <row r="352" spans="1:44" ht="15.75" thickBot="1">
      <c r="A352" s="169" t="s">
        <v>3073</v>
      </c>
      <c r="B352" s="171" t="s">
        <v>35</v>
      </c>
      <c r="C352" s="171" t="s">
        <v>3074</v>
      </c>
      <c r="D352" s="171">
        <v>32</v>
      </c>
      <c r="E352" s="171" t="s">
        <v>78</v>
      </c>
      <c r="F352" s="171" t="s">
        <v>43</v>
      </c>
      <c r="G352" s="171">
        <v>0</v>
      </c>
      <c r="H352" s="171">
        <v>0</v>
      </c>
      <c r="I352" s="171"/>
      <c r="J352" s="303">
        <v>4.5</v>
      </c>
      <c r="K352" s="171">
        <v>8</v>
      </c>
      <c r="L352" s="171">
        <v>0</v>
      </c>
      <c r="M352" s="171">
        <v>0</v>
      </c>
      <c r="N352" s="171">
        <v>0</v>
      </c>
      <c r="O352" s="171">
        <v>0</v>
      </c>
      <c r="P352" s="171">
        <v>0</v>
      </c>
      <c r="Q352" s="319">
        <v>4</v>
      </c>
      <c r="R352" s="305">
        <v>2.25</v>
      </c>
      <c r="S352" s="171">
        <v>7</v>
      </c>
      <c r="T352" s="171">
        <v>4</v>
      </c>
      <c r="U352" s="171">
        <v>2</v>
      </c>
      <c r="V352" s="171">
        <v>2</v>
      </c>
      <c r="W352" s="171">
        <v>2</v>
      </c>
      <c r="X352" s="171">
        <v>0</v>
      </c>
      <c r="Y352" s="171">
        <v>4</v>
      </c>
      <c r="Z352" s="171">
        <v>0</v>
      </c>
      <c r="AA352" s="171">
        <v>0</v>
      </c>
      <c r="AB352" s="171">
        <v>0</v>
      </c>
      <c r="AC352" s="171">
        <v>20</v>
      </c>
      <c r="AD352" s="171">
        <v>104</v>
      </c>
      <c r="AE352" s="171">
        <v>9.16</v>
      </c>
      <c r="AF352" s="304">
        <v>15.8</v>
      </c>
      <c r="AG352" s="304">
        <v>4.5</v>
      </c>
      <c r="AH352" s="304">
        <v>4.5</v>
      </c>
      <c r="AI352" s="304">
        <v>9</v>
      </c>
      <c r="AJ352" s="303">
        <v>2</v>
      </c>
      <c r="AK352" s="302"/>
      <c r="AL352" s="331">
        <v>0.33300000000000002</v>
      </c>
      <c r="AM352" s="331">
        <v>0.44400000000000001</v>
      </c>
      <c r="AN352" s="331">
        <v>0.77800000000000002</v>
      </c>
      <c r="AO352" s="290"/>
      <c r="AP352" s="331">
        <v>0.54500000000000004</v>
      </c>
      <c r="AQ352" s="331">
        <v>1.222</v>
      </c>
      <c r="AR352" s="331">
        <v>1.768</v>
      </c>
    </row>
    <row r="353" spans="1:44" ht="15.75" thickBot="1">
      <c r="A353" s="169" t="s">
        <v>3075</v>
      </c>
      <c r="B353" s="171" t="s">
        <v>10</v>
      </c>
      <c r="C353" s="171" t="s">
        <v>3076</v>
      </c>
      <c r="D353" s="171">
        <v>30</v>
      </c>
      <c r="E353" s="171" t="s">
        <v>73</v>
      </c>
      <c r="F353" s="171" t="s">
        <v>34</v>
      </c>
      <c r="G353" s="171">
        <v>0</v>
      </c>
      <c r="H353" s="171">
        <v>1</v>
      </c>
      <c r="I353" s="171">
        <v>0</v>
      </c>
      <c r="J353" s="303">
        <v>6.75</v>
      </c>
      <c r="K353" s="171">
        <v>5</v>
      </c>
      <c r="L353" s="171">
        <v>0</v>
      </c>
      <c r="M353" s="171">
        <v>1</v>
      </c>
      <c r="N353" s="171">
        <v>0</v>
      </c>
      <c r="O353" s="171">
        <v>0</v>
      </c>
      <c r="P353" s="171">
        <v>0</v>
      </c>
      <c r="Q353" s="319">
        <v>4</v>
      </c>
      <c r="R353" s="305">
        <v>2</v>
      </c>
      <c r="S353" s="171">
        <v>5</v>
      </c>
      <c r="T353" s="171">
        <v>3</v>
      </c>
      <c r="U353" s="171">
        <v>3</v>
      </c>
      <c r="V353" s="171">
        <v>0</v>
      </c>
      <c r="W353" s="171">
        <v>3</v>
      </c>
      <c r="X353" s="171">
        <v>0</v>
      </c>
      <c r="Y353" s="171">
        <v>5</v>
      </c>
      <c r="Z353" s="171">
        <v>1</v>
      </c>
      <c r="AA353" s="171">
        <v>0</v>
      </c>
      <c r="AB353" s="171">
        <v>0</v>
      </c>
      <c r="AC353" s="171">
        <v>21</v>
      </c>
      <c r="AD353" s="171">
        <v>75</v>
      </c>
      <c r="AE353" s="171">
        <v>3.66</v>
      </c>
      <c r="AF353" s="304">
        <v>11.3</v>
      </c>
      <c r="AG353" s="304">
        <v>0</v>
      </c>
      <c r="AH353" s="304">
        <v>6.8</v>
      </c>
      <c r="AI353" s="304">
        <v>11.3</v>
      </c>
      <c r="AJ353" s="303">
        <v>1.67</v>
      </c>
      <c r="AK353" s="302"/>
      <c r="AL353" s="331">
        <v>0.44400000000000001</v>
      </c>
      <c r="AM353" s="331">
        <v>0.5</v>
      </c>
      <c r="AN353" s="331">
        <v>0.94399999999999995</v>
      </c>
      <c r="AO353" s="290"/>
      <c r="AP353" s="331">
        <v>0.41699999999999998</v>
      </c>
      <c r="AQ353" s="331">
        <v>0.33300000000000002</v>
      </c>
      <c r="AR353" s="331">
        <v>0.75</v>
      </c>
    </row>
    <row r="354" spans="1:44" ht="15.75" thickBot="1">
      <c r="A354" s="169" t="s">
        <v>320</v>
      </c>
      <c r="B354" s="171" t="s">
        <v>10</v>
      </c>
      <c r="C354" s="171" t="s">
        <v>3077</v>
      </c>
      <c r="D354" s="171">
        <v>33</v>
      </c>
      <c r="E354" s="171" t="s">
        <v>38</v>
      </c>
      <c r="F354" s="171" t="s">
        <v>34</v>
      </c>
      <c r="G354" s="171">
        <v>0</v>
      </c>
      <c r="H354" s="171">
        <v>0</v>
      </c>
      <c r="I354" s="171"/>
      <c r="J354" s="303">
        <v>0</v>
      </c>
      <c r="K354" s="171">
        <v>4</v>
      </c>
      <c r="L354" s="171">
        <v>0</v>
      </c>
      <c r="M354" s="171">
        <v>2</v>
      </c>
      <c r="N354" s="171">
        <v>0</v>
      </c>
      <c r="O354" s="171">
        <v>0</v>
      </c>
      <c r="P354" s="171">
        <v>0</v>
      </c>
      <c r="Q354" s="319">
        <v>4</v>
      </c>
      <c r="R354" s="305">
        <v>0.75</v>
      </c>
      <c r="S354" s="171">
        <v>2</v>
      </c>
      <c r="T354" s="171">
        <v>0</v>
      </c>
      <c r="U354" s="171">
        <v>0</v>
      </c>
      <c r="V354" s="171">
        <v>0</v>
      </c>
      <c r="W354" s="171">
        <v>1</v>
      </c>
      <c r="X354" s="171">
        <v>0</v>
      </c>
      <c r="Y354" s="171">
        <v>3</v>
      </c>
      <c r="Z354" s="171">
        <v>0</v>
      </c>
      <c r="AA354" s="171">
        <v>0</v>
      </c>
      <c r="AB354" s="171">
        <v>0</v>
      </c>
      <c r="AC354" s="171">
        <v>15</v>
      </c>
      <c r="AD354" s="171"/>
      <c r="AE354" s="171">
        <v>2.41</v>
      </c>
      <c r="AF354" s="304">
        <v>4.5</v>
      </c>
      <c r="AG354" s="304">
        <v>0</v>
      </c>
      <c r="AH354" s="304">
        <v>2.2999999999999998</v>
      </c>
      <c r="AI354" s="304">
        <v>6.8</v>
      </c>
      <c r="AJ354" s="303">
        <v>3</v>
      </c>
      <c r="AK354" s="302"/>
      <c r="AL354" s="331">
        <v>0</v>
      </c>
      <c r="AM354" s="331">
        <v>0</v>
      </c>
      <c r="AN354" s="331">
        <v>0</v>
      </c>
      <c r="AO354" s="290"/>
      <c r="AP354" s="331">
        <v>0.3</v>
      </c>
      <c r="AQ354" s="331">
        <v>0.33300000000000002</v>
      </c>
      <c r="AR354" s="331">
        <v>0.63300000000000001</v>
      </c>
    </row>
    <row r="355" spans="1:44" ht="15.75" thickBot="1">
      <c r="A355" s="169" t="s">
        <v>676</v>
      </c>
      <c r="B355" s="171" t="s">
        <v>10</v>
      </c>
      <c r="C355" s="171" t="s">
        <v>1706</v>
      </c>
      <c r="D355" s="171">
        <v>25</v>
      </c>
      <c r="E355" s="171" t="s">
        <v>132</v>
      </c>
      <c r="F355" s="171" t="s">
        <v>43</v>
      </c>
      <c r="G355" s="171">
        <v>0</v>
      </c>
      <c r="H355" s="171">
        <v>0</v>
      </c>
      <c r="I355" s="171"/>
      <c r="J355" s="303">
        <v>14.73</v>
      </c>
      <c r="K355" s="171">
        <v>4</v>
      </c>
      <c r="L355" s="171">
        <v>0</v>
      </c>
      <c r="M355" s="171">
        <v>1</v>
      </c>
      <c r="N355" s="171">
        <v>0</v>
      </c>
      <c r="O355" s="171">
        <v>0</v>
      </c>
      <c r="P355" s="171">
        <v>0</v>
      </c>
      <c r="Q355" s="319">
        <v>3.2</v>
      </c>
      <c r="R355" s="305">
        <v>3.8180000000000001</v>
      </c>
      <c r="S355" s="171">
        <v>6</v>
      </c>
      <c r="T355" s="171">
        <v>9</v>
      </c>
      <c r="U355" s="171">
        <v>6</v>
      </c>
      <c r="V355" s="171">
        <v>1</v>
      </c>
      <c r="W355" s="171">
        <v>8</v>
      </c>
      <c r="X355" s="171">
        <v>0</v>
      </c>
      <c r="Y355" s="171">
        <v>2</v>
      </c>
      <c r="Z355" s="171">
        <v>0</v>
      </c>
      <c r="AA355" s="171">
        <v>0</v>
      </c>
      <c r="AB355" s="171">
        <v>2</v>
      </c>
      <c r="AC355" s="171">
        <v>25</v>
      </c>
      <c r="AD355" s="171">
        <v>31</v>
      </c>
      <c r="AE355" s="171">
        <v>12.16</v>
      </c>
      <c r="AF355" s="304">
        <v>14.7</v>
      </c>
      <c r="AG355" s="304">
        <v>2.5</v>
      </c>
      <c r="AH355" s="304">
        <v>19.600000000000001</v>
      </c>
      <c r="AI355" s="304">
        <v>4.9000000000000004</v>
      </c>
      <c r="AJ355" s="303">
        <v>0.25</v>
      </c>
      <c r="AK355" s="302"/>
      <c r="AL355" s="331">
        <v>0.61499999999999999</v>
      </c>
      <c r="AM355" s="331">
        <v>1</v>
      </c>
      <c r="AN355" s="331">
        <v>1.615</v>
      </c>
      <c r="AO355" s="290"/>
      <c r="AP355" s="331">
        <v>0.5</v>
      </c>
      <c r="AQ355" s="331">
        <v>0.44400000000000001</v>
      </c>
      <c r="AR355" s="331">
        <v>0.94399999999999995</v>
      </c>
    </row>
    <row r="356" spans="1:44" ht="15.75" thickBot="1">
      <c r="A356" s="169" t="s">
        <v>3078</v>
      </c>
      <c r="B356" s="171" t="s">
        <v>10</v>
      </c>
      <c r="C356" s="171" t="s">
        <v>3079</v>
      </c>
      <c r="D356" s="171">
        <v>27</v>
      </c>
      <c r="E356" s="171" t="s">
        <v>70</v>
      </c>
      <c r="F356" s="171" t="s">
        <v>43</v>
      </c>
      <c r="G356" s="171">
        <v>0</v>
      </c>
      <c r="H356" s="171">
        <v>0</v>
      </c>
      <c r="I356" s="171"/>
      <c r="J356" s="303">
        <v>17.18</v>
      </c>
      <c r="K356" s="171">
        <v>3</v>
      </c>
      <c r="L356" s="171">
        <v>0</v>
      </c>
      <c r="M356" s="171">
        <v>2</v>
      </c>
      <c r="N356" s="171">
        <v>0</v>
      </c>
      <c r="O356" s="171">
        <v>0</v>
      </c>
      <c r="P356" s="171">
        <v>0</v>
      </c>
      <c r="Q356" s="319">
        <v>3.2</v>
      </c>
      <c r="R356" s="305">
        <v>3</v>
      </c>
      <c r="S356" s="171">
        <v>7</v>
      </c>
      <c r="T356" s="171">
        <v>7</v>
      </c>
      <c r="U356" s="171">
        <v>7</v>
      </c>
      <c r="V356" s="171">
        <v>2</v>
      </c>
      <c r="W356" s="171">
        <v>4</v>
      </c>
      <c r="X356" s="171">
        <v>0</v>
      </c>
      <c r="Y356" s="171">
        <v>3</v>
      </c>
      <c r="Z356" s="171">
        <v>0</v>
      </c>
      <c r="AA356" s="171">
        <v>0</v>
      </c>
      <c r="AB356" s="171">
        <v>0</v>
      </c>
      <c r="AC356" s="171">
        <v>22</v>
      </c>
      <c r="AD356" s="171">
        <v>27</v>
      </c>
      <c r="AE356" s="171">
        <v>11.89</v>
      </c>
      <c r="AF356" s="304">
        <v>17.2</v>
      </c>
      <c r="AG356" s="304">
        <v>4.9000000000000004</v>
      </c>
      <c r="AH356" s="304">
        <v>9.8000000000000007</v>
      </c>
      <c r="AI356" s="304">
        <v>7.4</v>
      </c>
      <c r="AJ356" s="303">
        <v>0.75</v>
      </c>
      <c r="AK356" s="302"/>
      <c r="AL356" s="331">
        <v>0.375</v>
      </c>
      <c r="AM356" s="331">
        <v>0.57099999999999995</v>
      </c>
      <c r="AN356" s="331">
        <v>0.94599999999999995</v>
      </c>
      <c r="AO356" s="290"/>
      <c r="AP356" s="338">
        <v>0.57099999999999995</v>
      </c>
      <c r="AQ356" s="338">
        <v>1.091</v>
      </c>
      <c r="AR356" s="338">
        <v>1.6619999999999999</v>
      </c>
    </row>
    <row r="357" spans="1:44" ht="15.75" thickBot="1">
      <c r="A357" s="169" t="s">
        <v>3080</v>
      </c>
      <c r="B357" s="171" t="s">
        <v>10</v>
      </c>
      <c r="C357" s="171" t="s">
        <v>3081</v>
      </c>
      <c r="D357" s="171">
        <v>24</v>
      </c>
      <c r="E357" s="171" t="s">
        <v>40</v>
      </c>
      <c r="F357" s="171" t="s">
        <v>34</v>
      </c>
      <c r="G357" s="171">
        <v>0</v>
      </c>
      <c r="H357" s="171">
        <v>0</v>
      </c>
      <c r="I357" s="171"/>
      <c r="J357" s="303">
        <v>22.09</v>
      </c>
      <c r="K357" s="171">
        <v>2</v>
      </c>
      <c r="L357" s="171">
        <v>0</v>
      </c>
      <c r="M357" s="171">
        <v>1</v>
      </c>
      <c r="N357" s="171">
        <v>0</v>
      </c>
      <c r="O357" s="171">
        <v>0</v>
      </c>
      <c r="P357" s="171">
        <v>0</v>
      </c>
      <c r="Q357" s="319">
        <v>3.2</v>
      </c>
      <c r="R357" s="305">
        <v>3.5449999999999999</v>
      </c>
      <c r="S357" s="171">
        <v>10</v>
      </c>
      <c r="T357" s="171">
        <v>9</v>
      </c>
      <c r="U357" s="171">
        <v>9</v>
      </c>
      <c r="V357" s="171">
        <v>2</v>
      </c>
      <c r="W357" s="171">
        <v>3</v>
      </c>
      <c r="X357" s="171">
        <v>0</v>
      </c>
      <c r="Y357" s="171">
        <v>1</v>
      </c>
      <c r="Z357" s="171">
        <v>0</v>
      </c>
      <c r="AA357" s="171">
        <v>0</v>
      </c>
      <c r="AB357" s="171">
        <v>0</v>
      </c>
      <c r="AC357" s="171">
        <v>24</v>
      </c>
      <c r="AD357" s="171">
        <v>22</v>
      </c>
      <c r="AE357" s="171">
        <v>12.16</v>
      </c>
      <c r="AF357" s="304">
        <v>24.5</v>
      </c>
      <c r="AG357" s="304">
        <v>4.9000000000000004</v>
      </c>
      <c r="AH357" s="304">
        <v>7.4</v>
      </c>
      <c r="AI357" s="304">
        <v>2.5</v>
      </c>
      <c r="AJ357" s="303">
        <v>0.33</v>
      </c>
      <c r="AK357" s="302"/>
      <c r="AL357" s="331">
        <v>0.4</v>
      </c>
      <c r="AM357" s="331">
        <v>0.55600000000000005</v>
      </c>
      <c r="AN357" s="331">
        <v>0.95599999999999996</v>
      </c>
      <c r="AO357" s="290"/>
      <c r="AP357" s="331">
        <v>0.64300000000000002</v>
      </c>
      <c r="AQ357" s="331">
        <v>1.083</v>
      </c>
      <c r="AR357" s="331">
        <v>1.726</v>
      </c>
    </row>
    <row r="358" spans="1:44" ht="15.75" thickBot="1">
      <c r="A358" s="169" t="s">
        <v>3082</v>
      </c>
      <c r="B358" s="171" t="s">
        <v>10</v>
      </c>
      <c r="C358" s="171" t="s">
        <v>3083</v>
      </c>
      <c r="D358" s="171">
        <v>23</v>
      </c>
      <c r="E358" s="171" t="s">
        <v>57</v>
      </c>
      <c r="F358" s="171" t="s">
        <v>34</v>
      </c>
      <c r="G358" s="171">
        <v>0</v>
      </c>
      <c r="H358" s="171">
        <v>0</v>
      </c>
      <c r="I358" s="171"/>
      <c r="J358" s="303">
        <v>7.36</v>
      </c>
      <c r="K358" s="171">
        <v>3</v>
      </c>
      <c r="L358" s="171">
        <v>0</v>
      </c>
      <c r="M358" s="171">
        <v>2</v>
      </c>
      <c r="N358" s="171">
        <v>0</v>
      </c>
      <c r="O358" s="171">
        <v>0</v>
      </c>
      <c r="P358" s="171">
        <v>0</v>
      </c>
      <c r="Q358" s="319">
        <v>3.2</v>
      </c>
      <c r="R358" s="305">
        <v>2.7269999999999999</v>
      </c>
      <c r="S358" s="171">
        <v>9</v>
      </c>
      <c r="T358" s="171">
        <v>5</v>
      </c>
      <c r="U358" s="171">
        <v>3</v>
      </c>
      <c r="V358" s="171">
        <v>1</v>
      </c>
      <c r="W358" s="171">
        <v>1</v>
      </c>
      <c r="X358" s="171">
        <v>0</v>
      </c>
      <c r="Y358" s="171">
        <v>2</v>
      </c>
      <c r="Z358" s="171">
        <v>0</v>
      </c>
      <c r="AA358" s="171">
        <v>0</v>
      </c>
      <c r="AB358" s="171">
        <v>0</v>
      </c>
      <c r="AC358" s="171">
        <v>21</v>
      </c>
      <c r="AD358" s="171">
        <v>63</v>
      </c>
      <c r="AE358" s="171">
        <v>6.43</v>
      </c>
      <c r="AF358" s="304">
        <v>22.1</v>
      </c>
      <c r="AG358" s="304">
        <v>2.5</v>
      </c>
      <c r="AH358" s="304">
        <v>2.5</v>
      </c>
      <c r="AI358" s="304">
        <v>4.9000000000000004</v>
      </c>
      <c r="AJ358" s="303">
        <v>2</v>
      </c>
      <c r="AK358" s="302"/>
      <c r="AL358" s="331">
        <v>0.4</v>
      </c>
      <c r="AM358" s="331">
        <v>0.5</v>
      </c>
      <c r="AN358" s="331">
        <v>0.9</v>
      </c>
      <c r="AO358" s="290"/>
      <c r="AP358" s="331">
        <v>0.54500000000000004</v>
      </c>
      <c r="AQ358" s="331">
        <v>0.9</v>
      </c>
      <c r="AR358" s="331">
        <v>1.4450000000000001</v>
      </c>
    </row>
    <row r="359" spans="1:44" ht="15.75" thickBot="1">
      <c r="A359" s="169" t="s">
        <v>3084</v>
      </c>
      <c r="B359" s="171" t="s">
        <v>35</v>
      </c>
      <c r="C359" s="171" t="s">
        <v>3085</v>
      </c>
      <c r="D359" s="171">
        <v>27</v>
      </c>
      <c r="E359" s="171" t="s">
        <v>42</v>
      </c>
      <c r="F359" s="171" t="s">
        <v>43</v>
      </c>
      <c r="G359" s="171">
        <v>0</v>
      </c>
      <c r="H359" s="171">
        <v>0</v>
      </c>
      <c r="I359" s="171"/>
      <c r="J359" s="303">
        <v>13.5</v>
      </c>
      <c r="K359" s="171">
        <v>2</v>
      </c>
      <c r="L359" s="171">
        <v>0</v>
      </c>
      <c r="M359" s="171">
        <v>1</v>
      </c>
      <c r="N359" s="171">
        <v>0</v>
      </c>
      <c r="O359" s="171">
        <v>0</v>
      </c>
      <c r="P359" s="171">
        <v>0</v>
      </c>
      <c r="Q359" s="319">
        <v>3.1</v>
      </c>
      <c r="R359" s="305">
        <v>2.7</v>
      </c>
      <c r="S359" s="171">
        <v>8</v>
      </c>
      <c r="T359" s="171">
        <v>5</v>
      </c>
      <c r="U359" s="171">
        <v>5</v>
      </c>
      <c r="V359" s="171">
        <v>2</v>
      </c>
      <c r="W359" s="171">
        <v>1</v>
      </c>
      <c r="X359" s="171">
        <v>0</v>
      </c>
      <c r="Y359" s="171">
        <v>4</v>
      </c>
      <c r="Z359" s="171">
        <v>0</v>
      </c>
      <c r="AA359" s="171">
        <v>0</v>
      </c>
      <c r="AB359" s="171">
        <v>1</v>
      </c>
      <c r="AC359" s="171">
        <v>19</v>
      </c>
      <c r="AD359" s="171">
        <v>35</v>
      </c>
      <c r="AE359" s="171">
        <v>9.4600000000000009</v>
      </c>
      <c r="AF359" s="304">
        <v>21.6</v>
      </c>
      <c r="AG359" s="304">
        <v>5.4</v>
      </c>
      <c r="AH359" s="304">
        <v>2.7</v>
      </c>
      <c r="AI359" s="304">
        <v>10.8</v>
      </c>
      <c r="AJ359" s="303">
        <v>4</v>
      </c>
      <c r="AK359" s="302"/>
      <c r="AL359" s="331">
        <v>0.4</v>
      </c>
      <c r="AM359" s="331">
        <v>0.4</v>
      </c>
      <c r="AN359" s="331">
        <v>0.8</v>
      </c>
      <c r="AO359" s="290"/>
      <c r="AP359" s="331">
        <v>0.53800000000000003</v>
      </c>
      <c r="AQ359" s="331">
        <v>1.091</v>
      </c>
      <c r="AR359" s="331">
        <v>1.629</v>
      </c>
    </row>
    <row r="360" spans="1:44" ht="15.75" thickBot="1">
      <c r="A360" s="169" t="s">
        <v>845</v>
      </c>
      <c r="B360" s="171" t="s">
        <v>10</v>
      </c>
      <c r="C360" s="171" t="s">
        <v>3086</v>
      </c>
      <c r="D360" s="171">
        <v>24</v>
      </c>
      <c r="E360" s="171" t="s">
        <v>69</v>
      </c>
      <c r="F360" s="171" t="s">
        <v>43</v>
      </c>
      <c r="G360" s="171">
        <v>1</v>
      </c>
      <c r="H360" s="171">
        <v>0</v>
      </c>
      <c r="I360" s="171">
        <v>1</v>
      </c>
      <c r="J360" s="303">
        <v>30</v>
      </c>
      <c r="K360" s="171">
        <v>4</v>
      </c>
      <c r="L360" s="171">
        <v>0</v>
      </c>
      <c r="M360" s="171">
        <v>1</v>
      </c>
      <c r="N360" s="171">
        <v>0</v>
      </c>
      <c r="O360" s="171">
        <v>0</v>
      </c>
      <c r="P360" s="171">
        <v>0</v>
      </c>
      <c r="Q360" s="319">
        <v>3</v>
      </c>
      <c r="R360" s="305">
        <v>4.6669999999999998</v>
      </c>
      <c r="S360" s="171">
        <v>11</v>
      </c>
      <c r="T360" s="171">
        <v>10</v>
      </c>
      <c r="U360" s="171">
        <v>10</v>
      </c>
      <c r="V360" s="171">
        <v>1</v>
      </c>
      <c r="W360" s="171">
        <v>3</v>
      </c>
      <c r="X360" s="171">
        <v>1</v>
      </c>
      <c r="Y360" s="171">
        <v>3</v>
      </c>
      <c r="Z360" s="171">
        <v>0</v>
      </c>
      <c r="AA360" s="171">
        <v>0</v>
      </c>
      <c r="AB360" s="171">
        <v>1</v>
      </c>
      <c r="AC360" s="171">
        <v>23</v>
      </c>
      <c r="AD360" s="171">
        <v>16</v>
      </c>
      <c r="AE360" s="171">
        <v>8.49</v>
      </c>
      <c r="AF360" s="304">
        <v>33</v>
      </c>
      <c r="AG360" s="304">
        <v>3</v>
      </c>
      <c r="AH360" s="304">
        <v>9</v>
      </c>
      <c r="AI360" s="304">
        <v>9</v>
      </c>
      <c r="AJ360" s="303">
        <v>1</v>
      </c>
      <c r="AK360" s="302"/>
      <c r="AL360" s="331">
        <v>0.63600000000000001</v>
      </c>
      <c r="AM360" s="331">
        <v>0.9</v>
      </c>
      <c r="AN360" s="331">
        <v>1.536</v>
      </c>
      <c r="AO360" s="290"/>
      <c r="AP360" s="331">
        <v>0.58299999999999996</v>
      </c>
      <c r="AQ360" s="331">
        <v>0.6</v>
      </c>
      <c r="AR360" s="331">
        <v>1.1830000000000001</v>
      </c>
    </row>
    <row r="361" spans="1:44" ht="15.75" thickBot="1">
      <c r="A361" s="169" t="s">
        <v>3087</v>
      </c>
      <c r="B361" s="171" t="s">
        <v>10</v>
      </c>
      <c r="C361" s="171" t="s">
        <v>3088</v>
      </c>
      <c r="D361" s="171">
        <v>22</v>
      </c>
      <c r="E361" s="171" t="s">
        <v>137</v>
      </c>
      <c r="F361" s="171" t="s">
        <v>34</v>
      </c>
      <c r="G361" s="171">
        <v>0</v>
      </c>
      <c r="H361" s="171">
        <v>1</v>
      </c>
      <c r="I361" s="171">
        <v>0</v>
      </c>
      <c r="J361" s="303">
        <v>6</v>
      </c>
      <c r="K361" s="171">
        <v>2</v>
      </c>
      <c r="L361" s="171">
        <v>0</v>
      </c>
      <c r="M361" s="171">
        <v>1</v>
      </c>
      <c r="N361" s="171">
        <v>0</v>
      </c>
      <c r="O361" s="171">
        <v>0</v>
      </c>
      <c r="P361" s="171">
        <v>0</v>
      </c>
      <c r="Q361" s="319">
        <v>3</v>
      </c>
      <c r="R361" s="305">
        <v>1.333</v>
      </c>
      <c r="S361" s="171">
        <v>3</v>
      </c>
      <c r="T361" s="171">
        <v>2</v>
      </c>
      <c r="U361" s="171">
        <v>2</v>
      </c>
      <c r="V361" s="171">
        <v>1</v>
      </c>
      <c r="W361" s="171">
        <v>1</v>
      </c>
      <c r="X361" s="171">
        <v>0</v>
      </c>
      <c r="Y361" s="171">
        <v>3</v>
      </c>
      <c r="Z361" s="171">
        <v>1</v>
      </c>
      <c r="AA361" s="171">
        <v>0</v>
      </c>
      <c r="AB361" s="171">
        <v>0</v>
      </c>
      <c r="AC361" s="171">
        <v>14</v>
      </c>
      <c r="AD361" s="171">
        <v>84</v>
      </c>
      <c r="AE361" s="171">
        <v>7.49</v>
      </c>
      <c r="AF361" s="304">
        <v>9</v>
      </c>
      <c r="AG361" s="304">
        <v>3</v>
      </c>
      <c r="AH361" s="304">
        <v>3</v>
      </c>
      <c r="AI361" s="304">
        <v>9</v>
      </c>
      <c r="AJ361" s="303">
        <v>3</v>
      </c>
      <c r="AK361" s="302"/>
      <c r="AL361" s="331">
        <v>0.28599999999999998</v>
      </c>
      <c r="AM361" s="331">
        <v>0</v>
      </c>
      <c r="AN361" s="331">
        <v>0.28599999999999998</v>
      </c>
      <c r="AO361" s="290"/>
      <c r="AP361" s="331">
        <v>0.42899999999999999</v>
      </c>
      <c r="AQ361" s="331">
        <v>0.85699999999999998</v>
      </c>
      <c r="AR361" s="331">
        <v>1.286</v>
      </c>
    </row>
    <row r="362" spans="1:44" ht="15.75" thickBot="1">
      <c r="A362" s="169" t="s">
        <v>759</v>
      </c>
      <c r="B362" s="171" t="s">
        <v>10</v>
      </c>
      <c r="C362" s="171" t="s">
        <v>1213</v>
      </c>
      <c r="D362" s="171">
        <v>26</v>
      </c>
      <c r="E362" s="171" t="s">
        <v>42</v>
      </c>
      <c r="F362" s="171" t="s">
        <v>43</v>
      </c>
      <c r="G362" s="171">
        <v>0</v>
      </c>
      <c r="H362" s="171">
        <v>0</v>
      </c>
      <c r="I362" s="171"/>
      <c r="J362" s="303">
        <v>12</v>
      </c>
      <c r="K362" s="171">
        <v>2</v>
      </c>
      <c r="L362" s="171">
        <v>0</v>
      </c>
      <c r="M362" s="171">
        <v>2</v>
      </c>
      <c r="N362" s="171">
        <v>0</v>
      </c>
      <c r="O362" s="171">
        <v>0</v>
      </c>
      <c r="P362" s="171">
        <v>0</v>
      </c>
      <c r="Q362" s="319">
        <v>3</v>
      </c>
      <c r="R362" s="305">
        <v>1.667</v>
      </c>
      <c r="S362" s="171">
        <v>5</v>
      </c>
      <c r="T362" s="171">
        <v>4</v>
      </c>
      <c r="U362" s="171">
        <v>4</v>
      </c>
      <c r="V362" s="171">
        <v>3</v>
      </c>
      <c r="W362" s="171">
        <v>0</v>
      </c>
      <c r="X362" s="171">
        <v>0</v>
      </c>
      <c r="Y362" s="171">
        <v>0</v>
      </c>
      <c r="Z362" s="171">
        <v>0</v>
      </c>
      <c r="AA362" s="171">
        <v>0</v>
      </c>
      <c r="AB362" s="171">
        <v>0</v>
      </c>
      <c r="AC362" s="171">
        <v>14</v>
      </c>
      <c r="AD362" s="171">
        <v>39</v>
      </c>
      <c r="AE362" s="171">
        <v>16.16</v>
      </c>
      <c r="AF362" s="304">
        <v>15</v>
      </c>
      <c r="AG362" s="304">
        <v>9</v>
      </c>
      <c r="AH362" s="304">
        <v>0</v>
      </c>
      <c r="AI362" s="304">
        <v>0</v>
      </c>
      <c r="AJ362" s="303"/>
      <c r="AK362" s="302"/>
      <c r="AL362" s="331">
        <v>0.5</v>
      </c>
      <c r="AM362" s="331">
        <v>1.667</v>
      </c>
      <c r="AN362" s="331">
        <v>2.1669999999999998</v>
      </c>
      <c r="AO362" s="290"/>
      <c r="AP362" s="331">
        <v>0.25</v>
      </c>
      <c r="AQ362" s="331">
        <v>0.625</v>
      </c>
      <c r="AR362" s="331">
        <v>0.875</v>
      </c>
    </row>
    <row r="363" spans="1:44" ht="15.75" thickBot="1">
      <c r="A363" s="169" t="s">
        <v>3089</v>
      </c>
      <c r="B363" s="171" t="s">
        <v>35</v>
      </c>
      <c r="C363" s="171" t="s">
        <v>3090</v>
      </c>
      <c r="D363" s="171">
        <v>26</v>
      </c>
      <c r="E363" s="171" t="s">
        <v>33</v>
      </c>
      <c r="F363" s="171" t="s">
        <v>34</v>
      </c>
      <c r="G363" s="171">
        <v>0</v>
      </c>
      <c r="H363" s="171">
        <v>0</v>
      </c>
      <c r="I363" s="171"/>
      <c r="J363" s="303">
        <v>9</v>
      </c>
      <c r="K363" s="171">
        <v>2</v>
      </c>
      <c r="L363" s="171">
        <v>0</v>
      </c>
      <c r="M363" s="171">
        <v>1</v>
      </c>
      <c r="N363" s="171">
        <v>0</v>
      </c>
      <c r="O363" s="171">
        <v>0</v>
      </c>
      <c r="P363" s="171">
        <v>0</v>
      </c>
      <c r="Q363" s="319">
        <v>3</v>
      </c>
      <c r="R363" s="305">
        <v>3.3330000000000002</v>
      </c>
      <c r="S363" s="171">
        <v>6</v>
      </c>
      <c r="T363" s="171">
        <v>5</v>
      </c>
      <c r="U363" s="171">
        <v>3</v>
      </c>
      <c r="V363" s="171">
        <v>1</v>
      </c>
      <c r="W363" s="171">
        <v>4</v>
      </c>
      <c r="X363" s="171">
        <v>0</v>
      </c>
      <c r="Y363" s="171">
        <v>0</v>
      </c>
      <c r="Z363" s="171">
        <v>0</v>
      </c>
      <c r="AA363" s="171">
        <v>0</v>
      </c>
      <c r="AB363" s="171">
        <v>0</v>
      </c>
      <c r="AC363" s="171">
        <v>18</v>
      </c>
      <c r="AD363" s="171">
        <v>54</v>
      </c>
      <c r="AE363" s="171">
        <v>11.49</v>
      </c>
      <c r="AF363" s="304">
        <v>18</v>
      </c>
      <c r="AG363" s="304">
        <v>3</v>
      </c>
      <c r="AH363" s="304">
        <v>12</v>
      </c>
      <c r="AI363" s="304">
        <v>0</v>
      </c>
      <c r="AJ363" s="303">
        <v>0</v>
      </c>
      <c r="AK363" s="302"/>
      <c r="AL363" s="331">
        <v>0.66700000000000004</v>
      </c>
      <c r="AM363" s="331">
        <v>0</v>
      </c>
      <c r="AN363" s="331">
        <v>0.66700000000000004</v>
      </c>
      <c r="AO363" s="290"/>
      <c r="AP363" s="331">
        <v>0.53300000000000003</v>
      </c>
      <c r="AQ363" s="331">
        <v>0.76900000000000002</v>
      </c>
      <c r="AR363" s="331">
        <v>1.3029999999999999</v>
      </c>
    </row>
    <row r="364" spans="1:44" ht="15.75" thickBot="1">
      <c r="A364" s="99" t="s">
        <v>3091</v>
      </c>
      <c r="B364" s="171" t="s">
        <v>10</v>
      </c>
      <c r="C364" s="171" t="s">
        <v>3092</v>
      </c>
      <c r="D364" s="171">
        <v>24</v>
      </c>
      <c r="E364" s="171" t="s">
        <v>65</v>
      </c>
      <c r="F364" s="171" t="s">
        <v>34</v>
      </c>
      <c r="G364" s="171">
        <v>1</v>
      </c>
      <c r="H364" s="171">
        <v>0</v>
      </c>
      <c r="I364" s="171">
        <v>1</v>
      </c>
      <c r="J364" s="303">
        <v>10.130000000000001</v>
      </c>
      <c r="K364" s="171">
        <v>1</v>
      </c>
      <c r="L364" s="171">
        <v>0</v>
      </c>
      <c r="M364" s="171">
        <v>0</v>
      </c>
      <c r="N364" s="171">
        <v>0</v>
      </c>
      <c r="O364" s="171">
        <v>0</v>
      </c>
      <c r="P364" s="171">
        <v>0</v>
      </c>
      <c r="Q364" s="319">
        <v>2.2000000000000002</v>
      </c>
      <c r="R364" s="305">
        <v>2.625</v>
      </c>
      <c r="S364" s="171">
        <v>4</v>
      </c>
      <c r="T364" s="171">
        <v>3</v>
      </c>
      <c r="U364" s="171">
        <v>3</v>
      </c>
      <c r="V364" s="171">
        <v>1</v>
      </c>
      <c r="W364" s="171">
        <v>3</v>
      </c>
      <c r="X364" s="171">
        <v>0</v>
      </c>
      <c r="Y364" s="171">
        <v>2</v>
      </c>
      <c r="Z364" s="171">
        <v>0</v>
      </c>
      <c r="AA364" s="171">
        <v>0</v>
      </c>
      <c r="AB364" s="171">
        <v>2</v>
      </c>
      <c r="AC364" s="171">
        <v>15</v>
      </c>
      <c r="AD364" s="171">
        <v>47</v>
      </c>
      <c r="AE364" s="171">
        <v>9.91</v>
      </c>
      <c r="AF364" s="304">
        <v>13.5</v>
      </c>
      <c r="AG364" s="304">
        <v>3.4</v>
      </c>
      <c r="AH364" s="304">
        <v>10.1</v>
      </c>
      <c r="AI364" s="304">
        <v>6.8</v>
      </c>
      <c r="AJ364" s="303">
        <v>0.67</v>
      </c>
      <c r="AK364" s="302"/>
      <c r="AL364" s="331">
        <v>0.66700000000000004</v>
      </c>
      <c r="AM364" s="331">
        <v>1.167</v>
      </c>
      <c r="AN364" s="331">
        <v>1.833</v>
      </c>
      <c r="AO364" s="290"/>
      <c r="AP364" s="331">
        <v>0.16700000000000001</v>
      </c>
      <c r="AQ364" s="331">
        <v>0.16700000000000001</v>
      </c>
      <c r="AR364" s="331">
        <v>0.33300000000000002</v>
      </c>
    </row>
    <row r="365" spans="1:44" ht="15.75" thickBot="1">
      <c r="A365" s="169" t="s">
        <v>3093</v>
      </c>
      <c r="B365" s="171" t="s">
        <v>10</v>
      </c>
      <c r="C365" s="171" t="s">
        <v>3094</v>
      </c>
      <c r="D365" s="171">
        <v>23</v>
      </c>
      <c r="E365" s="171" t="s">
        <v>47</v>
      </c>
      <c r="F365" s="171" t="s">
        <v>43</v>
      </c>
      <c r="G365" s="171">
        <v>0</v>
      </c>
      <c r="H365" s="171">
        <v>0</v>
      </c>
      <c r="I365" s="171"/>
      <c r="J365" s="303">
        <v>23.14</v>
      </c>
      <c r="K365" s="171">
        <v>2</v>
      </c>
      <c r="L365" s="171">
        <v>0</v>
      </c>
      <c r="M365" s="171">
        <v>1</v>
      </c>
      <c r="N365" s="171">
        <v>0</v>
      </c>
      <c r="O365" s="171">
        <v>0</v>
      </c>
      <c r="P365" s="171">
        <v>0</v>
      </c>
      <c r="Q365" s="319">
        <v>2.1</v>
      </c>
      <c r="R365" s="305">
        <v>3</v>
      </c>
      <c r="S365" s="171">
        <v>6</v>
      </c>
      <c r="T365" s="171">
        <v>7</v>
      </c>
      <c r="U365" s="171">
        <v>6</v>
      </c>
      <c r="V365" s="171">
        <v>0</v>
      </c>
      <c r="W365" s="171">
        <v>1</v>
      </c>
      <c r="X365" s="171">
        <v>0</v>
      </c>
      <c r="Y365" s="171">
        <v>2</v>
      </c>
      <c r="Z365" s="171">
        <v>0</v>
      </c>
      <c r="AA365" s="171">
        <v>0</v>
      </c>
      <c r="AB365" s="171">
        <v>0</v>
      </c>
      <c r="AC365" s="171">
        <v>14</v>
      </c>
      <c r="AD365" s="171">
        <v>21</v>
      </c>
      <c r="AE365" s="171">
        <v>2.73</v>
      </c>
      <c r="AF365" s="304">
        <v>23.1</v>
      </c>
      <c r="AG365" s="304">
        <v>0</v>
      </c>
      <c r="AH365" s="304">
        <v>3.9</v>
      </c>
      <c r="AI365" s="304">
        <v>7.7</v>
      </c>
      <c r="AJ365" s="303">
        <v>2</v>
      </c>
      <c r="AK365" s="302"/>
      <c r="AL365" s="331">
        <v>0.71399999999999997</v>
      </c>
      <c r="AM365" s="331">
        <v>1</v>
      </c>
      <c r="AN365" s="331">
        <v>1.714</v>
      </c>
      <c r="AO365" s="290"/>
      <c r="AP365" s="331">
        <v>0.28599999999999998</v>
      </c>
      <c r="AQ365" s="331">
        <v>0.2</v>
      </c>
      <c r="AR365" s="331">
        <v>0.48599999999999999</v>
      </c>
    </row>
    <row r="366" spans="1:44" ht="15.75" thickBot="1">
      <c r="A366" s="169" t="s">
        <v>3095</v>
      </c>
      <c r="B366" s="171" t="s">
        <v>10</v>
      </c>
      <c r="C366" s="171" t="s">
        <v>3096</v>
      </c>
      <c r="D366" s="171">
        <v>26</v>
      </c>
      <c r="E366" s="171" t="s">
        <v>55</v>
      </c>
      <c r="F366" s="171" t="s">
        <v>34</v>
      </c>
      <c r="G366" s="171">
        <v>0</v>
      </c>
      <c r="H366" s="171">
        <v>0</v>
      </c>
      <c r="I366" s="171"/>
      <c r="J366" s="303">
        <v>3.86</v>
      </c>
      <c r="K366" s="171">
        <v>2</v>
      </c>
      <c r="L366" s="171">
        <v>0</v>
      </c>
      <c r="M366" s="171">
        <v>0</v>
      </c>
      <c r="N366" s="171">
        <v>0</v>
      </c>
      <c r="O366" s="171">
        <v>0</v>
      </c>
      <c r="P366" s="171">
        <v>0</v>
      </c>
      <c r="Q366" s="319">
        <v>2.1</v>
      </c>
      <c r="R366" s="305">
        <v>1.714</v>
      </c>
      <c r="S366" s="171">
        <v>2</v>
      </c>
      <c r="T366" s="171">
        <v>1</v>
      </c>
      <c r="U366" s="171">
        <v>1</v>
      </c>
      <c r="V366" s="171">
        <v>1</v>
      </c>
      <c r="W366" s="171">
        <v>2</v>
      </c>
      <c r="X366" s="171">
        <v>0</v>
      </c>
      <c r="Y366" s="171">
        <v>1</v>
      </c>
      <c r="Z366" s="171">
        <v>0</v>
      </c>
      <c r="AA366" s="171">
        <v>0</v>
      </c>
      <c r="AB366" s="171">
        <v>0</v>
      </c>
      <c r="AC366" s="171">
        <v>11</v>
      </c>
      <c r="AD366" s="171">
        <v>135</v>
      </c>
      <c r="AE366" s="171">
        <v>10.44</v>
      </c>
      <c r="AF366" s="304">
        <v>7.7</v>
      </c>
      <c r="AG366" s="304">
        <v>3.9</v>
      </c>
      <c r="AH366" s="304">
        <v>7.7</v>
      </c>
      <c r="AI366" s="304">
        <v>3.9</v>
      </c>
      <c r="AJ366" s="303">
        <v>0.5</v>
      </c>
      <c r="AK366" s="302"/>
      <c r="AL366" s="331">
        <v>0.25</v>
      </c>
      <c r="AM366" s="331">
        <v>0</v>
      </c>
      <c r="AN366" s="331">
        <v>0.25</v>
      </c>
      <c r="AO366" s="290"/>
      <c r="AP366" s="331">
        <v>0.42899999999999999</v>
      </c>
      <c r="AQ366" s="331">
        <v>0.83299999999999996</v>
      </c>
      <c r="AR366" s="331">
        <v>1.262</v>
      </c>
    </row>
    <row r="367" spans="1:44" ht="15.75" thickBot="1">
      <c r="A367" s="169" t="s">
        <v>3097</v>
      </c>
      <c r="B367" s="171" t="s">
        <v>35</v>
      </c>
      <c r="C367" s="171" t="s">
        <v>3098</v>
      </c>
      <c r="D367" s="171">
        <v>23</v>
      </c>
      <c r="E367" s="171" t="s">
        <v>33</v>
      </c>
      <c r="F367" s="171" t="s">
        <v>34</v>
      </c>
      <c r="G367" s="171">
        <v>0</v>
      </c>
      <c r="H367" s="171">
        <v>0</v>
      </c>
      <c r="I367" s="171"/>
      <c r="J367" s="303">
        <v>30.86</v>
      </c>
      <c r="K367" s="171">
        <v>2</v>
      </c>
      <c r="L367" s="171">
        <v>0</v>
      </c>
      <c r="M367" s="171">
        <v>1</v>
      </c>
      <c r="N367" s="171">
        <v>0</v>
      </c>
      <c r="O367" s="171">
        <v>0</v>
      </c>
      <c r="P367" s="171">
        <v>0</v>
      </c>
      <c r="Q367" s="319">
        <v>2.1</v>
      </c>
      <c r="R367" s="305">
        <v>3</v>
      </c>
      <c r="S367" s="171">
        <v>7</v>
      </c>
      <c r="T367" s="171">
        <v>8</v>
      </c>
      <c r="U367" s="171">
        <v>8</v>
      </c>
      <c r="V367" s="171">
        <v>1</v>
      </c>
      <c r="W367" s="171">
        <v>0</v>
      </c>
      <c r="X367" s="171">
        <v>0</v>
      </c>
      <c r="Y367" s="171">
        <v>2</v>
      </c>
      <c r="Z367" s="171">
        <v>1</v>
      </c>
      <c r="AA367" s="171">
        <v>0</v>
      </c>
      <c r="AB367" s="171">
        <v>0</v>
      </c>
      <c r="AC367" s="171">
        <v>15</v>
      </c>
      <c r="AD367" s="171">
        <v>16</v>
      </c>
      <c r="AE367" s="171">
        <v>8.3000000000000007</v>
      </c>
      <c r="AF367" s="304">
        <v>27</v>
      </c>
      <c r="AG367" s="304">
        <v>3.9</v>
      </c>
      <c r="AH367" s="304">
        <v>0</v>
      </c>
      <c r="AI367" s="304">
        <v>7.7</v>
      </c>
      <c r="AJ367" s="303"/>
      <c r="AK367" s="302"/>
      <c r="AL367" s="331">
        <v>0.4</v>
      </c>
      <c r="AM367" s="331">
        <v>0.25</v>
      </c>
      <c r="AN367" s="331">
        <v>0.65</v>
      </c>
      <c r="AO367" s="290"/>
      <c r="AP367" s="331">
        <v>0.6</v>
      </c>
      <c r="AQ367" s="331">
        <v>1.1000000000000001</v>
      </c>
      <c r="AR367" s="331">
        <v>1.7</v>
      </c>
    </row>
    <row r="368" spans="1:44" ht="15.75" thickBot="1">
      <c r="A368" s="169" t="s">
        <v>3099</v>
      </c>
      <c r="B368" s="171" t="s">
        <v>10</v>
      </c>
      <c r="C368" s="171" t="s">
        <v>3100</v>
      </c>
      <c r="D368" s="171">
        <v>24</v>
      </c>
      <c r="E368" s="171" t="s">
        <v>40</v>
      </c>
      <c r="F368" s="171" t="s">
        <v>34</v>
      </c>
      <c r="G368" s="171">
        <v>0</v>
      </c>
      <c r="H368" s="171">
        <v>0</v>
      </c>
      <c r="I368" s="171"/>
      <c r="J368" s="303">
        <v>13.5</v>
      </c>
      <c r="K368" s="171">
        <v>2</v>
      </c>
      <c r="L368" s="171">
        <v>0</v>
      </c>
      <c r="M368" s="171">
        <v>0</v>
      </c>
      <c r="N368" s="171">
        <v>0</v>
      </c>
      <c r="O368" s="171">
        <v>0</v>
      </c>
      <c r="P368" s="171">
        <v>0</v>
      </c>
      <c r="Q368" s="319">
        <v>2</v>
      </c>
      <c r="R368" s="305">
        <v>3.5</v>
      </c>
      <c r="S368" s="171">
        <v>5</v>
      </c>
      <c r="T368" s="171">
        <v>3</v>
      </c>
      <c r="U368" s="171">
        <v>3</v>
      </c>
      <c r="V368" s="171">
        <v>0</v>
      </c>
      <c r="W368" s="171">
        <v>2</v>
      </c>
      <c r="X368" s="171">
        <v>0</v>
      </c>
      <c r="Y368" s="171">
        <v>0</v>
      </c>
      <c r="Z368" s="171">
        <v>0</v>
      </c>
      <c r="AA368" s="171">
        <v>0</v>
      </c>
      <c r="AB368" s="171">
        <v>0</v>
      </c>
      <c r="AC368" s="171">
        <v>12</v>
      </c>
      <c r="AD368" s="171">
        <v>39</v>
      </c>
      <c r="AE368" s="171">
        <v>6.16</v>
      </c>
      <c r="AF368" s="304">
        <v>22.5</v>
      </c>
      <c r="AG368" s="304">
        <v>0</v>
      </c>
      <c r="AH368" s="304">
        <v>9</v>
      </c>
      <c r="AI368" s="304">
        <v>0</v>
      </c>
      <c r="AJ368" s="303">
        <v>0</v>
      </c>
      <c r="AK368" s="302"/>
      <c r="AL368" s="331">
        <v>0.75</v>
      </c>
      <c r="AM368" s="331">
        <v>1</v>
      </c>
      <c r="AN368" s="331">
        <v>1.75</v>
      </c>
      <c r="AO368" s="290"/>
      <c r="AP368" s="331">
        <v>0.25</v>
      </c>
      <c r="AQ368" s="331">
        <v>0</v>
      </c>
      <c r="AR368" s="331">
        <v>0.25</v>
      </c>
    </row>
    <row r="369" spans="1:44" ht="15.75" thickBot="1">
      <c r="A369" s="169" t="s">
        <v>3101</v>
      </c>
      <c r="B369" s="171" t="s">
        <v>10</v>
      </c>
      <c r="C369" s="171" t="s">
        <v>3102</v>
      </c>
      <c r="D369" s="171">
        <v>29</v>
      </c>
      <c r="E369" s="171" t="s">
        <v>73</v>
      </c>
      <c r="F369" s="171" t="s">
        <v>34</v>
      </c>
      <c r="G369" s="171">
        <v>0</v>
      </c>
      <c r="H369" s="171">
        <v>0</v>
      </c>
      <c r="I369" s="171"/>
      <c r="J369" s="303">
        <v>13.5</v>
      </c>
      <c r="K369" s="171">
        <v>1</v>
      </c>
      <c r="L369" s="171">
        <v>0</v>
      </c>
      <c r="M369" s="171">
        <v>1</v>
      </c>
      <c r="N369" s="171">
        <v>0</v>
      </c>
      <c r="O369" s="171">
        <v>0</v>
      </c>
      <c r="P369" s="171">
        <v>0</v>
      </c>
      <c r="Q369" s="319">
        <v>2</v>
      </c>
      <c r="R369" s="305">
        <v>2.5</v>
      </c>
      <c r="S369" s="171">
        <v>5</v>
      </c>
      <c r="T369" s="171">
        <v>3</v>
      </c>
      <c r="U369" s="171">
        <v>3</v>
      </c>
      <c r="V369" s="171">
        <v>0</v>
      </c>
      <c r="W369" s="171">
        <v>0</v>
      </c>
      <c r="X369" s="171">
        <v>0</v>
      </c>
      <c r="Y369" s="171">
        <v>2</v>
      </c>
      <c r="Z369" s="171">
        <v>0</v>
      </c>
      <c r="AA369" s="171">
        <v>0</v>
      </c>
      <c r="AB369" s="171">
        <v>0</v>
      </c>
      <c r="AC369" s="171">
        <v>10</v>
      </c>
      <c r="AD369" s="171">
        <v>40</v>
      </c>
      <c r="AE369" s="171">
        <v>1.1599999999999999</v>
      </c>
      <c r="AF369" s="304">
        <v>22.5</v>
      </c>
      <c r="AG369" s="304">
        <v>0</v>
      </c>
      <c r="AH369" s="304">
        <v>0</v>
      </c>
      <c r="AI369" s="304">
        <v>9</v>
      </c>
      <c r="AJ369" s="303"/>
      <c r="AK369" s="302"/>
      <c r="AL369" s="331">
        <v>0.5</v>
      </c>
      <c r="AM369" s="331">
        <v>0.83299999999999996</v>
      </c>
      <c r="AN369" s="331">
        <v>1.333</v>
      </c>
      <c r="AO369" s="290"/>
      <c r="AP369" s="331">
        <v>0.5</v>
      </c>
      <c r="AQ369" s="331">
        <v>1</v>
      </c>
      <c r="AR369" s="331">
        <v>1.5</v>
      </c>
    </row>
    <row r="370" spans="1:44" ht="15.75" thickBot="1">
      <c r="A370" s="169" t="s">
        <v>1064</v>
      </c>
      <c r="B370" s="171" t="s">
        <v>10</v>
      </c>
      <c r="C370" s="171" t="s">
        <v>1599</v>
      </c>
      <c r="D370" s="171">
        <v>30</v>
      </c>
      <c r="E370" s="171" t="s">
        <v>49</v>
      </c>
      <c r="F370" s="171" t="s">
        <v>43</v>
      </c>
      <c r="G370" s="171">
        <v>0</v>
      </c>
      <c r="H370" s="171">
        <v>0</v>
      </c>
      <c r="I370" s="171"/>
      <c r="J370" s="303">
        <v>0</v>
      </c>
      <c r="K370" s="171">
        <v>2</v>
      </c>
      <c r="L370" s="171">
        <v>0</v>
      </c>
      <c r="M370" s="171">
        <v>2</v>
      </c>
      <c r="N370" s="171">
        <v>0</v>
      </c>
      <c r="O370" s="171">
        <v>0</v>
      </c>
      <c r="P370" s="171">
        <v>0</v>
      </c>
      <c r="Q370" s="319">
        <v>2</v>
      </c>
      <c r="R370" s="305">
        <v>0</v>
      </c>
      <c r="S370" s="171">
        <v>0</v>
      </c>
      <c r="T370" s="171">
        <v>0</v>
      </c>
      <c r="U370" s="171">
        <v>0</v>
      </c>
      <c r="V370" s="171">
        <v>0</v>
      </c>
      <c r="W370" s="171">
        <v>0</v>
      </c>
      <c r="X370" s="171">
        <v>0</v>
      </c>
      <c r="Y370" s="171">
        <v>0</v>
      </c>
      <c r="Z370" s="171">
        <v>0</v>
      </c>
      <c r="AA370" s="171">
        <v>0</v>
      </c>
      <c r="AB370" s="171">
        <v>0</v>
      </c>
      <c r="AC370" s="171">
        <v>6</v>
      </c>
      <c r="AD370" s="171"/>
      <c r="AE370" s="171">
        <v>3.16</v>
      </c>
      <c r="AF370" s="304">
        <v>0</v>
      </c>
      <c r="AG370" s="304">
        <v>0</v>
      </c>
      <c r="AH370" s="304">
        <v>0</v>
      </c>
      <c r="AI370" s="304">
        <v>0</v>
      </c>
      <c r="AJ370" s="303"/>
      <c r="AK370" s="302"/>
      <c r="AL370" s="331">
        <v>0</v>
      </c>
      <c r="AM370" s="331">
        <v>0</v>
      </c>
      <c r="AN370" s="331">
        <v>0</v>
      </c>
      <c r="AO370" s="290"/>
      <c r="AP370" s="331">
        <v>0</v>
      </c>
      <c r="AQ370" s="331">
        <v>0</v>
      </c>
      <c r="AR370" s="331">
        <v>0</v>
      </c>
    </row>
    <row r="371" spans="1:44" ht="15.75" thickBot="1">
      <c r="A371" s="169" t="s">
        <v>3103</v>
      </c>
      <c r="B371" s="171" t="s">
        <v>10</v>
      </c>
      <c r="C371" s="171" t="s">
        <v>3104</v>
      </c>
      <c r="D371" s="171">
        <v>28</v>
      </c>
      <c r="E371" s="171" t="s">
        <v>97</v>
      </c>
      <c r="F371" s="171" t="s">
        <v>43</v>
      </c>
      <c r="G371" s="171">
        <v>0</v>
      </c>
      <c r="H371" s="171">
        <v>1</v>
      </c>
      <c r="I371" s="171">
        <v>0</v>
      </c>
      <c r="J371" s="303">
        <v>9</v>
      </c>
      <c r="K371" s="171">
        <v>1</v>
      </c>
      <c r="L371" s="171">
        <v>0</v>
      </c>
      <c r="M371" s="171">
        <v>0</v>
      </c>
      <c r="N371" s="171">
        <v>0</v>
      </c>
      <c r="O371" s="171">
        <v>0</v>
      </c>
      <c r="P371" s="171">
        <v>0</v>
      </c>
      <c r="Q371" s="319">
        <v>2</v>
      </c>
      <c r="R371" s="305">
        <v>2</v>
      </c>
      <c r="S371" s="171">
        <v>4</v>
      </c>
      <c r="T371" s="171">
        <v>2</v>
      </c>
      <c r="U371" s="171">
        <v>2</v>
      </c>
      <c r="V371" s="171">
        <v>1</v>
      </c>
      <c r="W371" s="171">
        <v>0</v>
      </c>
      <c r="X371" s="171">
        <v>0</v>
      </c>
      <c r="Y371" s="171">
        <v>2</v>
      </c>
      <c r="Z371" s="171">
        <v>0</v>
      </c>
      <c r="AA371" s="171">
        <v>0</v>
      </c>
      <c r="AB371" s="171">
        <v>0</v>
      </c>
      <c r="AC371" s="171">
        <v>9</v>
      </c>
      <c r="AD371" s="171">
        <v>57</v>
      </c>
      <c r="AE371" s="171">
        <v>7.66</v>
      </c>
      <c r="AF371" s="304">
        <v>18</v>
      </c>
      <c r="AG371" s="304">
        <v>4.5</v>
      </c>
      <c r="AH371" s="304">
        <v>0</v>
      </c>
      <c r="AI371" s="304">
        <v>9</v>
      </c>
      <c r="AJ371" s="303"/>
      <c r="AK371" s="302"/>
      <c r="AL371" s="331">
        <v>0.66700000000000004</v>
      </c>
      <c r="AM371" s="331">
        <v>1.667</v>
      </c>
      <c r="AN371" s="331">
        <v>2.3330000000000002</v>
      </c>
      <c r="AO371" s="290"/>
      <c r="AP371" s="331">
        <v>0.33300000000000002</v>
      </c>
      <c r="AQ371" s="331">
        <v>0.33300000000000002</v>
      </c>
      <c r="AR371" s="331">
        <v>0.66700000000000004</v>
      </c>
    </row>
    <row r="372" spans="1:44" ht="15.75" thickBot="1">
      <c r="A372" s="169" t="s">
        <v>3105</v>
      </c>
      <c r="B372" s="171" t="s">
        <v>35</v>
      </c>
      <c r="C372" s="171" t="s">
        <v>3106</v>
      </c>
      <c r="D372" s="171">
        <v>27</v>
      </c>
      <c r="E372" s="171" t="s">
        <v>44</v>
      </c>
      <c r="F372" s="171" t="s">
        <v>34</v>
      </c>
      <c r="G372" s="171">
        <v>0</v>
      </c>
      <c r="H372" s="171">
        <v>0</v>
      </c>
      <c r="I372" s="171"/>
      <c r="J372" s="303">
        <v>4.5</v>
      </c>
      <c r="K372" s="171">
        <v>2</v>
      </c>
      <c r="L372" s="171">
        <v>0</v>
      </c>
      <c r="M372" s="171">
        <v>2</v>
      </c>
      <c r="N372" s="171">
        <v>0</v>
      </c>
      <c r="O372" s="171">
        <v>0</v>
      </c>
      <c r="P372" s="171">
        <v>0</v>
      </c>
      <c r="Q372" s="319">
        <v>2</v>
      </c>
      <c r="R372" s="305">
        <v>2</v>
      </c>
      <c r="S372" s="171">
        <v>3</v>
      </c>
      <c r="T372" s="171">
        <v>1</v>
      </c>
      <c r="U372" s="171">
        <v>1</v>
      </c>
      <c r="V372" s="171">
        <v>0</v>
      </c>
      <c r="W372" s="171">
        <v>1</v>
      </c>
      <c r="X372" s="171">
        <v>0</v>
      </c>
      <c r="Y372" s="171">
        <v>1</v>
      </c>
      <c r="Z372" s="171">
        <v>0</v>
      </c>
      <c r="AA372" s="171">
        <v>0</v>
      </c>
      <c r="AB372" s="171">
        <v>0</v>
      </c>
      <c r="AC372" s="171">
        <v>10</v>
      </c>
      <c r="AD372" s="171">
        <v>119</v>
      </c>
      <c r="AE372" s="171">
        <v>3.66</v>
      </c>
      <c r="AF372" s="304">
        <v>13.5</v>
      </c>
      <c r="AG372" s="304">
        <v>0</v>
      </c>
      <c r="AH372" s="304">
        <v>4.5</v>
      </c>
      <c r="AI372" s="304">
        <v>4.5</v>
      </c>
      <c r="AJ372" s="303">
        <v>1</v>
      </c>
      <c r="AK372" s="302"/>
      <c r="AL372" s="331">
        <v>0.25</v>
      </c>
      <c r="AM372" s="331">
        <v>0.25</v>
      </c>
      <c r="AN372" s="331">
        <v>0.5</v>
      </c>
      <c r="AO372" s="290"/>
      <c r="AP372" s="331">
        <v>0.5</v>
      </c>
      <c r="AQ372" s="331">
        <v>0.6</v>
      </c>
      <c r="AR372" s="331">
        <v>1.1000000000000001</v>
      </c>
    </row>
    <row r="373" spans="1:44" ht="15.75" thickBot="1">
      <c r="A373" s="169" t="s">
        <v>3107</v>
      </c>
      <c r="B373" s="171" t="s">
        <v>10</v>
      </c>
      <c r="C373" s="171" t="s">
        <v>3108</v>
      </c>
      <c r="D373" s="171">
        <v>24</v>
      </c>
      <c r="E373" s="171" t="s">
        <v>71</v>
      </c>
      <c r="F373" s="171" t="s">
        <v>43</v>
      </c>
      <c r="G373" s="171">
        <v>0</v>
      </c>
      <c r="H373" s="171">
        <v>0</v>
      </c>
      <c r="I373" s="171"/>
      <c r="J373" s="303">
        <v>4.5</v>
      </c>
      <c r="K373" s="171">
        <v>1</v>
      </c>
      <c r="L373" s="171">
        <v>0</v>
      </c>
      <c r="M373" s="171">
        <v>1</v>
      </c>
      <c r="N373" s="171">
        <v>0</v>
      </c>
      <c r="O373" s="171">
        <v>0</v>
      </c>
      <c r="P373" s="171">
        <v>0</v>
      </c>
      <c r="Q373" s="319">
        <v>2</v>
      </c>
      <c r="R373" s="305">
        <v>2.5</v>
      </c>
      <c r="S373" s="171">
        <v>4</v>
      </c>
      <c r="T373" s="171">
        <v>1</v>
      </c>
      <c r="U373" s="171">
        <v>1</v>
      </c>
      <c r="V373" s="171">
        <v>0</v>
      </c>
      <c r="W373" s="171">
        <v>1</v>
      </c>
      <c r="X373" s="171">
        <v>0</v>
      </c>
      <c r="Y373" s="171">
        <v>0</v>
      </c>
      <c r="Z373" s="171">
        <v>0</v>
      </c>
      <c r="AA373" s="171">
        <v>0</v>
      </c>
      <c r="AB373" s="171">
        <v>0</v>
      </c>
      <c r="AC373" s="171">
        <v>10</v>
      </c>
      <c r="AD373" s="171">
        <v>114</v>
      </c>
      <c r="AE373" s="171">
        <v>4.66</v>
      </c>
      <c r="AF373" s="304">
        <v>18</v>
      </c>
      <c r="AG373" s="304">
        <v>0</v>
      </c>
      <c r="AH373" s="304">
        <v>4.5</v>
      </c>
      <c r="AI373" s="304">
        <v>0</v>
      </c>
      <c r="AJ373" s="303">
        <v>0</v>
      </c>
      <c r="AK373" s="302"/>
      <c r="AL373" s="331">
        <v>0.6</v>
      </c>
      <c r="AM373" s="331">
        <v>0.5</v>
      </c>
      <c r="AN373" s="331">
        <v>1.1000000000000001</v>
      </c>
      <c r="AO373" s="290"/>
      <c r="AP373" s="331">
        <v>0.4</v>
      </c>
      <c r="AQ373" s="331">
        <v>0.6</v>
      </c>
      <c r="AR373" s="331">
        <v>1</v>
      </c>
    </row>
    <row r="374" spans="1:44" ht="15.75" thickBot="1">
      <c r="A374" s="169" t="s">
        <v>3109</v>
      </c>
      <c r="B374" s="171" t="s">
        <v>10</v>
      </c>
      <c r="C374" s="171" t="s">
        <v>3110</v>
      </c>
      <c r="D374" s="171">
        <v>27</v>
      </c>
      <c r="E374" s="171" t="s">
        <v>57</v>
      </c>
      <c r="F374" s="171" t="s">
        <v>34</v>
      </c>
      <c r="G374" s="171">
        <v>0</v>
      </c>
      <c r="H374" s="171">
        <v>0</v>
      </c>
      <c r="I374" s="171"/>
      <c r="J374" s="303">
        <v>13.5</v>
      </c>
      <c r="K374" s="171">
        <v>1</v>
      </c>
      <c r="L374" s="171">
        <v>0</v>
      </c>
      <c r="M374" s="171">
        <v>1</v>
      </c>
      <c r="N374" s="171">
        <v>0</v>
      </c>
      <c r="O374" s="171">
        <v>0</v>
      </c>
      <c r="P374" s="171">
        <v>0</v>
      </c>
      <c r="Q374" s="319">
        <v>2</v>
      </c>
      <c r="R374" s="305">
        <v>3.5</v>
      </c>
      <c r="S374" s="171">
        <v>5</v>
      </c>
      <c r="T374" s="171">
        <v>4</v>
      </c>
      <c r="U374" s="171">
        <v>3</v>
      </c>
      <c r="V374" s="171">
        <v>0</v>
      </c>
      <c r="W374" s="171">
        <v>2</v>
      </c>
      <c r="X374" s="171">
        <v>0</v>
      </c>
      <c r="Y374" s="171">
        <v>0</v>
      </c>
      <c r="Z374" s="171">
        <v>0</v>
      </c>
      <c r="AA374" s="171">
        <v>0</v>
      </c>
      <c r="AB374" s="171">
        <v>0</v>
      </c>
      <c r="AC374" s="171">
        <v>13</v>
      </c>
      <c r="AD374" s="171">
        <v>37</v>
      </c>
      <c r="AE374" s="171">
        <v>6.16</v>
      </c>
      <c r="AF374" s="304">
        <v>22.5</v>
      </c>
      <c r="AG374" s="304">
        <v>0</v>
      </c>
      <c r="AH374" s="304">
        <v>9</v>
      </c>
      <c r="AI374" s="304">
        <v>0</v>
      </c>
      <c r="AJ374" s="303">
        <v>0</v>
      </c>
      <c r="AK374" s="302"/>
      <c r="AL374" s="331">
        <v>0.5</v>
      </c>
      <c r="AM374" s="331">
        <v>0.6</v>
      </c>
      <c r="AN374" s="331">
        <v>1.1000000000000001</v>
      </c>
      <c r="AO374" s="290"/>
      <c r="AP374" s="331">
        <v>0.57099999999999995</v>
      </c>
      <c r="AQ374" s="331">
        <v>0.5</v>
      </c>
      <c r="AR374" s="331">
        <v>1.071</v>
      </c>
    </row>
    <row r="375" spans="1:44" ht="15.75" thickBot="1">
      <c r="A375" s="169" t="s">
        <v>2094</v>
      </c>
      <c r="B375" s="171" t="s">
        <v>10</v>
      </c>
      <c r="C375" s="171" t="s">
        <v>2095</v>
      </c>
      <c r="D375" s="171">
        <v>24</v>
      </c>
      <c r="E375" s="171" t="s">
        <v>119</v>
      </c>
      <c r="F375" s="171" t="s">
        <v>34</v>
      </c>
      <c r="G375" s="171">
        <v>0</v>
      </c>
      <c r="H375" s="171">
        <v>0</v>
      </c>
      <c r="I375" s="171"/>
      <c r="J375" s="303">
        <v>0</v>
      </c>
      <c r="K375" s="171">
        <v>2</v>
      </c>
      <c r="L375" s="171">
        <v>0</v>
      </c>
      <c r="M375" s="171">
        <v>2</v>
      </c>
      <c r="N375" s="171">
        <v>0</v>
      </c>
      <c r="O375" s="171">
        <v>0</v>
      </c>
      <c r="P375" s="171">
        <v>0</v>
      </c>
      <c r="Q375" s="319">
        <v>1.2</v>
      </c>
      <c r="R375" s="305">
        <v>1.2</v>
      </c>
      <c r="S375" s="171">
        <v>1</v>
      </c>
      <c r="T375" s="171">
        <v>0</v>
      </c>
      <c r="U375" s="171">
        <v>0</v>
      </c>
      <c r="V375" s="171">
        <v>0</v>
      </c>
      <c r="W375" s="171">
        <v>1</v>
      </c>
      <c r="X375" s="171">
        <v>0</v>
      </c>
      <c r="Y375" s="171">
        <v>3</v>
      </c>
      <c r="Z375" s="171">
        <v>0</v>
      </c>
      <c r="AA375" s="171">
        <v>0</v>
      </c>
      <c r="AB375" s="171">
        <v>0</v>
      </c>
      <c r="AC375" s="171">
        <v>7</v>
      </c>
      <c r="AD375" s="171"/>
      <c r="AE375" s="171">
        <v>1.36</v>
      </c>
      <c r="AF375" s="304">
        <v>5.4</v>
      </c>
      <c r="AG375" s="304">
        <v>0</v>
      </c>
      <c r="AH375" s="304">
        <v>5.4</v>
      </c>
      <c r="AI375" s="304">
        <v>16.2</v>
      </c>
      <c r="AJ375" s="303">
        <v>3</v>
      </c>
      <c r="AK375" s="302"/>
      <c r="AL375" s="331">
        <v>0.33300000000000002</v>
      </c>
      <c r="AM375" s="331">
        <v>0.33300000000000002</v>
      </c>
      <c r="AN375" s="331">
        <v>0.66700000000000004</v>
      </c>
      <c r="AO375" s="290"/>
      <c r="AP375" s="331">
        <v>0.25</v>
      </c>
      <c r="AQ375" s="331">
        <v>0</v>
      </c>
      <c r="AR375" s="331">
        <v>0.25</v>
      </c>
    </row>
    <row r="376" spans="1:44" ht="15.75" thickBot="1">
      <c r="A376" s="169" t="s">
        <v>3111</v>
      </c>
      <c r="B376" s="171" t="s">
        <v>35</v>
      </c>
      <c r="C376" s="171" t="s">
        <v>3112</v>
      </c>
      <c r="D376" s="171">
        <v>22</v>
      </c>
      <c r="E376" s="171" t="s">
        <v>62</v>
      </c>
      <c r="F376" s="171" t="s">
        <v>34</v>
      </c>
      <c r="G376" s="171">
        <v>0</v>
      </c>
      <c r="H376" s="171">
        <v>0</v>
      </c>
      <c r="I376" s="171"/>
      <c r="J376" s="303">
        <v>10.8</v>
      </c>
      <c r="K376" s="171">
        <v>2</v>
      </c>
      <c r="L376" s="171">
        <v>0</v>
      </c>
      <c r="M376" s="171">
        <v>1</v>
      </c>
      <c r="N376" s="171">
        <v>0</v>
      </c>
      <c r="O376" s="171">
        <v>0</v>
      </c>
      <c r="P376" s="171">
        <v>0</v>
      </c>
      <c r="Q376" s="319">
        <v>1.2</v>
      </c>
      <c r="R376" s="305">
        <v>2.4</v>
      </c>
      <c r="S376" s="171">
        <v>2</v>
      </c>
      <c r="T376" s="171">
        <v>2</v>
      </c>
      <c r="U376" s="171">
        <v>2</v>
      </c>
      <c r="V376" s="171">
        <v>0</v>
      </c>
      <c r="W376" s="171">
        <v>2</v>
      </c>
      <c r="X376" s="171">
        <v>0</v>
      </c>
      <c r="Y376" s="171">
        <v>2</v>
      </c>
      <c r="Z376" s="171">
        <v>0</v>
      </c>
      <c r="AA376" s="171">
        <v>0</v>
      </c>
      <c r="AB376" s="171">
        <v>0</v>
      </c>
      <c r="AC376" s="171">
        <v>9</v>
      </c>
      <c r="AD376" s="171">
        <v>49</v>
      </c>
      <c r="AE376" s="171">
        <v>4.3600000000000003</v>
      </c>
      <c r="AF376" s="304">
        <v>10.8</v>
      </c>
      <c r="AG376" s="304">
        <v>0</v>
      </c>
      <c r="AH376" s="304">
        <v>10.8</v>
      </c>
      <c r="AI376" s="304">
        <v>10.8</v>
      </c>
      <c r="AJ376" s="303">
        <v>1</v>
      </c>
      <c r="AK376" s="302"/>
      <c r="AL376" s="331">
        <v>0</v>
      </c>
      <c r="AM376" s="331">
        <v>0</v>
      </c>
      <c r="AN376" s="331">
        <v>0</v>
      </c>
      <c r="AO376" s="290"/>
      <c r="AP376" s="331">
        <v>0.57099999999999995</v>
      </c>
      <c r="AQ376" s="331">
        <v>0.6</v>
      </c>
      <c r="AR376" s="331">
        <v>1.171</v>
      </c>
    </row>
    <row r="377" spans="1:44" ht="15.75" thickBot="1">
      <c r="A377" s="169" t="s">
        <v>3113</v>
      </c>
      <c r="B377" s="171" t="s">
        <v>10</v>
      </c>
      <c r="C377" s="171" t="s">
        <v>3114</v>
      </c>
      <c r="D377" s="171">
        <v>28</v>
      </c>
      <c r="E377" s="171" t="s">
        <v>70</v>
      </c>
      <c r="F377" s="171" t="s">
        <v>43</v>
      </c>
      <c r="G377" s="171">
        <v>0</v>
      </c>
      <c r="H377" s="171">
        <v>0</v>
      </c>
      <c r="I377" s="171"/>
      <c r="J377" s="303">
        <v>13.5</v>
      </c>
      <c r="K377" s="171">
        <v>2</v>
      </c>
      <c r="L377" s="171">
        <v>0</v>
      </c>
      <c r="M377" s="171">
        <v>0</v>
      </c>
      <c r="N377" s="171">
        <v>0</v>
      </c>
      <c r="O377" s="171">
        <v>0</v>
      </c>
      <c r="P377" s="171">
        <v>0</v>
      </c>
      <c r="Q377" s="319">
        <v>1.1000000000000001</v>
      </c>
      <c r="R377" s="305">
        <v>3</v>
      </c>
      <c r="S377" s="171">
        <v>3</v>
      </c>
      <c r="T377" s="171">
        <v>2</v>
      </c>
      <c r="U377" s="171">
        <v>2</v>
      </c>
      <c r="V377" s="171">
        <v>0</v>
      </c>
      <c r="W377" s="171">
        <v>1</v>
      </c>
      <c r="X377" s="171">
        <v>0</v>
      </c>
      <c r="Y377" s="171">
        <v>2</v>
      </c>
      <c r="Z377" s="171">
        <v>0</v>
      </c>
      <c r="AA377" s="171">
        <v>0</v>
      </c>
      <c r="AB377" s="171">
        <v>1</v>
      </c>
      <c r="AC377" s="171">
        <v>8</v>
      </c>
      <c r="AD377" s="171">
        <v>39</v>
      </c>
      <c r="AE377" s="171">
        <v>2.41</v>
      </c>
      <c r="AF377" s="304">
        <v>20.3</v>
      </c>
      <c r="AG377" s="304">
        <v>0</v>
      </c>
      <c r="AH377" s="304">
        <v>6.8</v>
      </c>
      <c r="AI377" s="304">
        <v>13.5</v>
      </c>
      <c r="AJ377" s="303">
        <v>2</v>
      </c>
      <c r="AK377" s="302"/>
      <c r="AL377" s="331">
        <v>1</v>
      </c>
      <c r="AM377" s="331">
        <v>1</v>
      </c>
      <c r="AN377" s="331">
        <v>2</v>
      </c>
      <c r="AO377" s="290"/>
      <c r="AP377" s="331">
        <v>0.42899999999999999</v>
      </c>
      <c r="AQ377" s="331">
        <v>0.33300000000000002</v>
      </c>
      <c r="AR377" s="331">
        <v>0.76200000000000001</v>
      </c>
    </row>
    <row r="378" spans="1:44" ht="15.75" thickBot="1">
      <c r="A378" s="169" t="s">
        <v>3115</v>
      </c>
      <c r="B378" s="171" t="s">
        <v>35</v>
      </c>
      <c r="C378" s="171" t="s">
        <v>3116</v>
      </c>
      <c r="D378" s="171">
        <v>29</v>
      </c>
      <c r="E378" s="171" t="s">
        <v>65</v>
      </c>
      <c r="F378" s="171" t="s">
        <v>34</v>
      </c>
      <c r="G378" s="171">
        <v>0</v>
      </c>
      <c r="H378" s="171">
        <v>0</v>
      </c>
      <c r="I378" s="171"/>
      <c r="J378" s="303">
        <v>6.75</v>
      </c>
      <c r="K378" s="171">
        <v>1</v>
      </c>
      <c r="L378" s="171">
        <v>0</v>
      </c>
      <c r="M378" s="171">
        <v>1</v>
      </c>
      <c r="N378" s="171">
        <v>0</v>
      </c>
      <c r="O378" s="171">
        <v>0</v>
      </c>
      <c r="P378" s="171">
        <v>0</v>
      </c>
      <c r="Q378" s="319">
        <v>1.1000000000000001</v>
      </c>
      <c r="R378" s="305">
        <v>2.25</v>
      </c>
      <c r="S378" s="171">
        <v>2</v>
      </c>
      <c r="T378" s="171">
        <v>1</v>
      </c>
      <c r="U378" s="171">
        <v>1</v>
      </c>
      <c r="V378" s="171">
        <v>1</v>
      </c>
      <c r="W378" s="171">
        <v>1</v>
      </c>
      <c r="X378" s="171">
        <v>0</v>
      </c>
      <c r="Y378" s="171">
        <v>1</v>
      </c>
      <c r="Z378" s="171">
        <v>0</v>
      </c>
      <c r="AA378" s="171">
        <v>0</v>
      </c>
      <c r="AB378" s="171">
        <v>0</v>
      </c>
      <c r="AC378" s="171">
        <v>7</v>
      </c>
      <c r="AD378" s="171">
        <v>79</v>
      </c>
      <c r="AE378" s="171">
        <v>13.66</v>
      </c>
      <c r="AF378" s="304">
        <v>13.5</v>
      </c>
      <c r="AG378" s="304">
        <v>6.8</v>
      </c>
      <c r="AH378" s="304">
        <v>6.8</v>
      </c>
      <c r="AI378" s="304">
        <v>6.8</v>
      </c>
      <c r="AJ378" s="303">
        <v>1</v>
      </c>
      <c r="AK378" s="302"/>
      <c r="AL378" s="331">
        <v>1</v>
      </c>
      <c r="AM378" s="331" t="s">
        <v>3117</v>
      </c>
      <c r="AN378" s="331">
        <v>1</v>
      </c>
      <c r="AO378" s="290"/>
      <c r="AP378" s="331">
        <v>0.33300000000000002</v>
      </c>
      <c r="AQ378" s="331">
        <v>0.83299999999999996</v>
      </c>
      <c r="AR378" s="331">
        <v>1.167</v>
      </c>
    </row>
    <row r="379" spans="1:44" ht="15.75" thickBot="1">
      <c r="A379" s="169" t="s">
        <v>3118</v>
      </c>
      <c r="B379" s="171" t="s">
        <v>35</v>
      </c>
      <c r="C379" s="171" t="s">
        <v>3119</v>
      </c>
      <c r="D379" s="171">
        <v>25</v>
      </c>
      <c r="E379" s="171" t="s">
        <v>71</v>
      </c>
      <c r="F379" s="171" t="s">
        <v>43</v>
      </c>
      <c r="G379" s="171">
        <v>0</v>
      </c>
      <c r="H379" s="171">
        <v>0</v>
      </c>
      <c r="I379" s="171"/>
      <c r="J379" s="303">
        <v>13.5</v>
      </c>
      <c r="K379" s="171">
        <v>8</v>
      </c>
      <c r="L379" s="171">
        <v>0</v>
      </c>
      <c r="M379" s="171">
        <v>1</v>
      </c>
      <c r="N379" s="171">
        <v>0</v>
      </c>
      <c r="O379" s="171">
        <v>0</v>
      </c>
      <c r="P379" s="171">
        <v>0</v>
      </c>
      <c r="Q379" s="319">
        <v>1.1000000000000001</v>
      </c>
      <c r="R379" s="305">
        <v>3.75</v>
      </c>
      <c r="S379" s="171">
        <v>5</v>
      </c>
      <c r="T379" s="171">
        <v>2</v>
      </c>
      <c r="U379" s="171">
        <v>2</v>
      </c>
      <c r="V379" s="171">
        <v>1</v>
      </c>
      <c r="W379" s="171">
        <v>0</v>
      </c>
      <c r="X379" s="171">
        <v>0</v>
      </c>
      <c r="Y379" s="171">
        <v>2</v>
      </c>
      <c r="Z379" s="171">
        <v>0</v>
      </c>
      <c r="AA379" s="171">
        <v>0</v>
      </c>
      <c r="AB379" s="171">
        <v>0</v>
      </c>
      <c r="AC379" s="171">
        <v>9</v>
      </c>
      <c r="AD379" s="171">
        <v>41</v>
      </c>
      <c r="AE379" s="171">
        <v>9.91</v>
      </c>
      <c r="AF379" s="304">
        <v>33.799999999999997</v>
      </c>
      <c r="AG379" s="304">
        <v>6.8</v>
      </c>
      <c r="AH379" s="304">
        <v>0</v>
      </c>
      <c r="AI379" s="304">
        <v>13.5</v>
      </c>
      <c r="AJ379" s="303"/>
      <c r="AK379" s="302"/>
      <c r="AL379" s="331">
        <v>0.66700000000000004</v>
      </c>
      <c r="AM379" s="331">
        <v>1.167</v>
      </c>
      <c r="AN379" s="331">
        <v>1.833</v>
      </c>
      <c r="AO379" s="290"/>
      <c r="AP379" s="331">
        <v>0.33300000000000002</v>
      </c>
      <c r="AQ379" s="331">
        <v>0.33300000000000002</v>
      </c>
      <c r="AR379" s="331">
        <v>0.66700000000000004</v>
      </c>
    </row>
    <row r="380" spans="1:44" ht="15.75" thickBot="1">
      <c r="A380" s="169" t="s">
        <v>2208</v>
      </c>
      <c r="B380" s="171" t="s">
        <v>10</v>
      </c>
      <c r="C380" s="171" t="s">
        <v>2209</v>
      </c>
      <c r="D380" s="171">
        <v>27</v>
      </c>
      <c r="E380" s="171" t="s">
        <v>59</v>
      </c>
      <c r="F380" s="171" t="s">
        <v>34</v>
      </c>
      <c r="G380" s="171">
        <v>0</v>
      </c>
      <c r="H380" s="171">
        <v>0</v>
      </c>
      <c r="I380" s="171"/>
      <c r="J380" s="303">
        <v>9</v>
      </c>
      <c r="K380" s="171">
        <v>1</v>
      </c>
      <c r="L380" s="171">
        <v>0</v>
      </c>
      <c r="M380" s="171">
        <v>1</v>
      </c>
      <c r="N380" s="171">
        <v>0</v>
      </c>
      <c r="O380" s="171">
        <v>0</v>
      </c>
      <c r="P380" s="171">
        <v>0</v>
      </c>
      <c r="Q380" s="319">
        <v>1</v>
      </c>
      <c r="R380" s="305">
        <v>1</v>
      </c>
      <c r="S380" s="171">
        <v>1</v>
      </c>
      <c r="T380" s="171">
        <v>1</v>
      </c>
      <c r="U380" s="171">
        <v>1</v>
      </c>
      <c r="V380" s="171">
        <v>1</v>
      </c>
      <c r="W380" s="171">
        <v>0</v>
      </c>
      <c r="X380" s="171">
        <v>0</v>
      </c>
      <c r="Y380" s="171">
        <v>0</v>
      </c>
      <c r="Z380" s="171">
        <v>0</v>
      </c>
      <c r="AA380" s="171">
        <v>0</v>
      </c>
      <c r="AB380" s="171">
        <v>0</v>
      </c>
      <c r="AC380" s="171">
        <v>4</v>
      </c>
      <c r="AD380" s="171">
        <v>65</v>
      </c>
      <c r="AE380" s="171">
        <v>16.16</v>
      </c>
      <c r="AF380" s="304">
        <v>9</v>
      </c>
      <c r="AG380" s="304">
        <v>9</v>
      </c>
      <c r="AH380" s="304">
        <v>0</v>
      </c>
      <c r="AI380" s="304">
        <v>0</v>
      </c>
      <c r="AJ380" s="303"/>
      <c r="AK380" s="302"/>
      <c r="AL380" s="331">
        <v>0</v>
      </c>
      <c r="AM380" s="331">
        <v>0</v>
      </c>
      <c r="AN380" s="331">
        <v>0</v>
      </c>
      <c r="AO380" s="290"/>
      <c r="AP380" s="331">
        <v>1</v>
      </c>
      <c r="AQ380" s="331">
        <v>4</v>
      </c>
      <c r="AR380" s="331">
        <v>5</v>
      </c>
    </row>
    <row r="381" spans="1:44" ht="15.75" thickBot="1">
      <c r="A381" s="169" t="s">
        <v>3120</v>
      </c>
      <c r="B381" s="171" t="s">
        <v>10</v>
      </c>
      <c r="C381" s="171" t="s">
        <v>3121</v>
      </c>
      <c r="D381" s="171">
        <v>30</v>
      </c>
      <c r="E381" s="171" t="s">
        <v>57</v>
      </c>
      <c r="F381" s="171" t="s">
        <v>34</v>
      </c>
      <c r="G381" s="171">
        <v>1</v>
      </c>
      <c r="H381" s="171">
        <v>0</v>
      </c>
      <c r="I381" s="171">
        <v>1</v>
      </c>
      <c r="J381" s="303">
        <v>0</v>
      </c>
      <c r="K381" s="171">
        <v>1</v>
      </c>
      <c r="L381" s="171">
        <v>0</v>
      </c>
      <c r="M381" s="171">
        <v>0</v>
      </c>
      <c r="N381" s="171">
        <v>0</v>
      </c>
      <c r="O381" s="171">
        <v>0</v>
      </c>
      <c r="P381" s="171">
        <v>0</v>
      </c>
      <c r="Q381" s="319">
        <v>1</v>
      </c>
      <c r="R381" s="305">
        <v>2</v>
      </c>
      <c r="S381" s="171">
        <v>2</v>
      </c>
      <c r="T381" s="171">
        <v>0</v>
      </c>
      <c r="U381" s="171">
        <v>0</v>
      </c>
      <c r="V381" s="171">
        <v>0</v>
      </c>
      <c r="W381" s="171">
        <v>0</v>
      </c>
      <c r="X381" s="171">
        <v>0</v>
      </c>
      <c r="Y381" s="171">
        <v>1</v>
      </c>
      <c r="Z381" s="171">
        <v>0</v>
      </c>
      <c r="AA381" s="171">
        <v>0</v>
      </c>
      <c r="AB381" s="171">
        <v>0</v>
      </c>
      <c r="AC381" s="171">
        <v>4</v>
      </c>
      <c r="AD381" s="171"/>
      <c r="AE381" s="171">
        <v>1.1599999999999999</v>
      </c>
      <c r="AF381" s="304">
        <v>18</v>
      </c>
      <c r="AG381" s="304">
        <v>0</v>
      </c>
      <c r="AH381" s="304">
        <v>0</v>
      </c>
      <c r="AI381" s="304">
        <v>9</v>
      </c>
      <c r="AJ381" s="303"/>
      <c r="AK381" s="302"/>
      <c r="AL381" s="331">
        <v>0</v>
      </c>
      <c r="AM381" s="331">
        <v>0</v>
      </c>
      <c r="AN381" s="331">
        <v>0</v>
      </c>
      <c r="AO381" s="290"/>
      <c r="AP381" s="331">
        <v>1</v>
      </c>
      <c r="AQ381" s="331">
        <v>1.5</v>
      </c>
      <c r="AR381" s="331">
        <v>2.5</v>
      </c>
    </row>
    <row r="382" spans="1:44" ht="15.75" thickBot="1">
      <c r="A382" s="169" t="s">
        <v>3122</v>
      </c>
      <c r="B382" s="171" t="s">
        <v>10</v>
      </c>
      <c r="C382" s="171" t="s">
        <v>3123</v>
      </c>
      <c r="D382" s="171">
        <v>27</v>
      </c>
      <c r="E382" s="171" t="s">
        <v>44</v>
      </c>
      <c r="F382" s="171" t="s">
        <v>34</v>
      </c>
      <c r="G382" s="171">
        <v>0</v>
      </c>
      <c r="H382" s="171">
        <v>0</v>
      </c>
      <c r="I382" s="171"/>
      <c r="J382" s="303">
        <v>36</v>
      </c>
      <c r="K382" s="171">
        <v>1</v>
      </c>
      <c r="L382" s="171">
        <v>0</v>
      </c>
      <c r="M382" s="171">
        <v>0</v>
      </c>
      <c r="N382" s="171">
        <v>0</v>
      </c>
      <c r="O382" s="171">
        <v>0</v>
      </c>
      <c r="P382" s="171">
        <v>0</v>
      </c>
      <c r="Q382" s="319">
        <v>1</v>
      </c>
      <c r="R382" s="305">
        <v>7</v>
      </c>
      <c r="S382" s="171">
        <v>6</v>
      </c>
      <c r="T382" s="171">
        <v>4</v>
      </c>
      <c r="U382" s="171">
        <v>4</v>
      </c>
      <c r="V382" s="171">
        <v>0</v>
      </c>
      <c r="W382" s="171">
        <v>1</v>
      </c>
      <c r="X382" s="171">
        <v>0</v>
      </c>
      <c r="Y382" s="171">
        <v>1</v>
      </c>
      <c r="Z382" s="171">
        <v>1</v>
      </c>
      <c r="AA382" s="171">
        <v>0</v>
      </c>
      <c r="AB382" s="171">
        <v>0</v>
      </c>
      <c r="AC382" s="171">
        <v>10</v>
      </c>
      <c r="AD382" s="171">
        <v>17</v>
      </c>
      <c r="AE382" s="171">
        <v>7.16</v>
      </c>
      <c r="AF382" s="304">
        <v>54</v>
      </c>
      <c r="AG382" s="304">
        <v>0</v>
      </c>
      <c r="AH382" s="304">
        <v>9</v>
      </c>
      <c r="AI382" s="304">
        <v>9</v>
      </c>
      <c r="AJ382" s="303">
        <v>1</v>
      </c>
      <c r="AK382" s="302"/>
      <c r="AL382" s="331">
        <v>0.75</v>
      </c>
      <c r="AM382" s="331">
        <v>0.66700000000000004</v>
      </c>
      <c r="AN382" s="331">
        <v>1.417</v>
      </c>
      <c r="AO382" s="290"/>
      <c r="AP382" s="331">
        <v>0.83299999999999996</v>
      </c>
      <c r="AQ382" s="331">
        <v>1</v>
      </c>
      <c r="AR382" s="331">
        <v>1.833</v>
      </c>
    </row>
    <row r="383" spans="1:44" ht="15.75" thickBot="1">
      <c r="A383" s="169" t="s">
        <v>3124</v>
      </c>
      <c r="B383" s="171" t="s">
        <v>10</v>
      </c>
      <c r="C383" s="171" t="s">
        <v>3125</v>
      </c>
      <c r="D383" s="171">
        <v>28</v>
      </c>
      <c r="E383" s="171" t="s">
        <v>71</v>
      </c>
      <c r="F383" s="171" t="s">
        <v>43</v>
      </c>
      <c r="G383" s="171">
        <v>0</v>
      </c>
      <c r="H383" s="171">
        <v>0</v>
      </c>
      <c r="I383" s="171"/>
      <c r="J383" s="303">
        <v>0</v>
      </c>
      <c r="K383" s="171">
        <v>1</v>
      </c>
      <c r="L383" s="171">
        <v>0</v>
      </c>
      <c r="M383" s="171">
        <v>1</v>
      </c>
      <c r="N383" s="171">
        <v>0</v>
      </c>
      <c r="O383" s="171">
        <v>0</v>
      </c>
      <c r="P383" s="171">
        <v>0</v>
      </c>
      <c r="Q383" s="319">
        <v>1</v>
      </c>
      <c r="R383" s="305">
        <v>1</v>
      </c>
      <c r="S383" s="171">
        <v>0</v>
      </c>
      <c r="T383" s="171">
        <v>0</v>
      </c>
      <c r="U383" s="171">
        <v>0</v>
      </c>
      <c r="V383" s="171">
        <v>0</v>
      </c>
      <c r="W383" s="171">
        <v>1</v>
      </c>
      <c r="X383" s="171">
        <v>0</v>
      </c>
      <c r="Y383" s="171">
        <v>0</v>
      </c>
      <c r="Z383" s="171">
        <v>0</v>
      </c>
      <c r="AA383" s="171">
        <v>0</v>
      </c>
      <c r="AB383" s="171">
        <v>0</v>
      </c>
      <c r="AC383" s="171">
        <v>4</v>
      </c>
      <c r="AD383" s="171"/>
      <c r="AE383" s="171">
        <v>6.16</v>
      </c>
      <c r="AF383" s="304">
        <v>0</v>
      </c>
      <c r="AG383" s="304">
        <v>0</v>
      </c>
      <c r="AH383" s="304">
        <v>9</v>
      </c>
      <c r="AI383" s="304">
        <v>0</v>
      </c>
      <c r="AJ383" s="303">
        <v>0</v>
      </c>
      <c r="AK383" s="302"/>
      <c r="AL383" s="331">
        <v>0.33300000000000002</v>
      </c>
      <c r="AM383" s="331">
        <v>0</v>
      </c>
      <c r="AN383" s="331">
        <v>0.33300000000000002</v>
      </c>
      <c r="AO383" s="290"/>
      <c r="AP383" s="349">
        <v>0</v>
      </c>
      <c r="AQ383" s="349">
        <v>0</v>
      </c>
      <c r="AR383" s="349">
        <v>0</v>
      </c>
    </row>
    <row r="384" spans="1:44" ht="15.75" thickBot="1">
      <c r="A384" s="169" t="s">
        <v>3126</v>
      </c>
      <c r="B384" s="171" t="s">
        <v>10</v>
      </c>
      <c r="C384" s="171" t="s">
        <v>3127</v>
      </c>
      <c r="D384" s="171">
        <v>26</v>
      </c>
      <c r="E384" s="171" t="s">
        <v>97</v>
      </c>
      <c r="F384" s="171" t="s">
        <v>43</v>
      </c>
      <c r="G384" s="171">
        <v>0</v>
      </c>
      <c r="H384" s="171">
        <v>0</v>
      </c>
      <c r="I384" s="171"/>
      <c r="J384" s="303">
        <v>0</v>
      </c>
      <c r="K384" s="171">
        <v>1</v>
      </c>
      <c r="L384" s="171">
        <v>0</v>
      </c>
      <c r="M384" s="171">
        <v>0</v>
      </c>
      <c r="N384" s="171">
        <v>0</v>
      </c>
      <c r="O384" s="171">
        <v>0</v>
      </c>
      <c r="P384" s="171">
        <v>0</v>
      </c>
      <c r="Q384" s="319">
        <v>1</v>
      </c>
      <c r="R384" s="305">
        <v>3</v>
      </c>
      <c r="S384" s="171">
        <v>2</v>
      </c>
      <c r="T384" s="171">
        <v>2</v>
      </c>
      <c r="U384" s="171">
        <v>0</v>
      </c>
      <c r="V384" s="171">
        <v>0</v>
      </c>
      <c r="W384" s="171">
        <v>1</v>
      </c>
      <c r="X384" s="171">
        <v>0</v>
      </c>
      <c r="Y384" s="171">
        <v>2</v>
      </c>
      <c r="Z384" s="171">
        <v>0</v>
      </c>
      <c r="AA384" s="171">
        <v>0</v>
      </c>
      <c r="AB384" s="171">
        <v>0</v>
      </c>
      <c r="AC384" s="171">
        <v>7</v>
      </c>
      <c r="AD384" s="171"/>
      <c r="AE384" s="171">
        <v>2.16</v>
      </c>
      <c r="AF384" s="304">
        <v>18</v>
      </c>
      <c r="AG384" s="304">
        <v>0</v>
      </c>
      <c r="AH384" s="304">
        <v>9</v>
      </c>
      <c r="AI384" s="304">
        <v>18</v>
      </c>
      <c r="AJ384" s="303">
        <v>2</v>
      </c>
      <c r="AK384" s="302"/>
      <c r="AL384" s="331">
        <v>0.33300000000000002</v>
      </c>
      <c r="AM384" s="331">
        <v>0.33300000000000002</v>
      </c>
      <c r="AN384" s="331">
        <v>0.66700000000000004</v>
      </c>
      <c r="AO384" s="290"/>
      <c r="AP384" s="331">
        <v>0.5</v>
      </c>
      <c r="AQ384" s="331">
        <v>0.33300000000000002</v>
      </c>
      <c r="AR384" s="331">
        <v>0.83299999999999996</v>
      </c>
    </row>
    <row r="385" spans="1:44" ht="15.75" thickBot="1">
      <c r="A385" s="169" t="s">
        <v>2092</v>
      </c>
      <c r="B385" s="171" t="s">
        <v>10</v>
      </c>
      <c r="C385" s="171" t="s">
        <v>2093</v>
      </c>
      <c r="D385" s="171">
        <v>28</v>
      </c>
      <c r="E385" s="171" t="s">
        <v>73</v>
      </c>
      <c r="F385" s="171" t="s">
        <v>34</v>
      </c>
      <c r="G385" s="171">
        <v>0</v>
      </c>
      <c r="H385" s="171">
        <v>0</v>
      </c>
      <c r="I385" s="171"/>
      <c r="J385" s="303">
        <v>36</v>
      </c>
      <c r="K385" s="171">
        <v>1</v>
      </c>
      <c r="L385" s="171">
        <v>0</v>
      </c>
      <c r="M385" s="171">
        <v>1</v>
      </c>
      <c r="N385" s="171">
        <v>0</v>
      </c>
      <c r="O385" s="171">
        <v>0</v>
      </c>
      <c r="P385" s="171">
        <v>0</v>
      </c>
      <c r="Q385" s="319">
        <v>1</v>
      </c>
      <c r="R385" s="305">
        <v>5</v>
      </c>
      <c r="S385" s="171">
        <v>5</v>
      </c>
      <c r="T385" s="171">
        <v>4</v>
      </c>
      <c r="U385" s="171">
        <v>4</v>
      </c>
      <c r="V385" s="171">
        <v>0</v>
      </c>
      <c r="W385" s="171">
        <v>0</v>
      </c>
      <c r="X385" s="171">
        <v>0</v>
      </c>
      <c r="Y385" s="171">
        <v>0</v>
      </c>
      <c r="Z385" s="171">
        <v>0</v>
      </c>
      <c r="AA385" s="171">
        <v>0</v>
      </c>
      <c r="AB385" s="171">
        <v>0</v>
      </c>
      <c r="AC385" s="171">
        <v>8</v>
      </c>
      <c r="AD385" s="171">
        <v>17</v>
      </c>
      <c r="AE385" s="171">
        <v>3.16</v>
      </c>
      <c r="AF385" s="304">
        <v>45</v>
      </c>
      <c r="AG385" s="304">
        <v>0</v>
      </c>
      <c r="AH385" s="304">
        <v>0</v>
      </c>
      <c r="AI385" s="304">
        <v>0</v>
      </c>
      <c r="AJ385" s="303"/>
      <c r="AK385" s="302"/>
      <c r="AL385" s="331">
        <v>0.66700000000000004</v>
      </c>
      <c r="AM385" s="331">
        <v>1.5</v>
      </c>
      <c r="AN385" s="331">
        <v>2.1669999999999998</v>
      </c>
      <c r="AO385" s="290"/>
      <c r="AP385" s="331">
        <v>0.6</v>
      </c>
      <c r="AQ385" s="331">
        <v>1</v>
      </c>
      <c r="AR385" s="331">
        <v>1.6</v>
      </c>
    </row>
    <row r="386" spans="1:44" ht="15.75" thickBot="1">
      <c r="A386" s="169" t="s">
        <v>215</v>
      </c>
      <c r="B386" s="171" t="s">
        <v>10</v>
      </c>
      <c r="C386" s="171" t="s">
        <v>1303</v>
      </c>
      <c r="D386" s="171">
        <v>38</v>
      </c>
      <c r="E386" s="171" t="s">
        <v>57</v>
      </c>
      <c r="F386" s="171" t="s">
        <v>34</v>
      </c>
      <c r="G386" s="171">
        <v>0</v>
      </c>
      <c r="H386" s="171">
        <v>0</v>
      </c>
      <c r="I386" s="171"/>
      <c r="J386" s="303">
        <v>9</v>
      </c>
      <c r="K386" s="171">
        <v>1</v>
      </c>
      <c r="L386" s="171">
        <v>0</v>
      </c>
      <c r="M386" s="171">
        <v>1</v>
      </c>
      <c r="N386" s="171">
        <v>0</v>
      </c>
      <c r="O386" s="171">
        <v>0</v>
      </c>
      <c r="P386" s="171">
        <v>0</v>
      </c>
      <c r="Q386" s="319">
        <v>1</v>
      </c>
      <c r="R386" s="305">
        <v>4</v>
      </c>
      <c r="S386" s="171">
        <v>2</v>
      </c>
      <c r="T386" s="171">
        <v>1</v>
      </c>
      <c r="U386" s="171">
        <v>1</v>
      </c>
      <c r="V386" s="171">
        <v>1</v>
      </c>
      <c r="W386" s="171">
        <v>2</v>
      </c>
      <c r="X386" s="171">
        <v>0</v>
      </c>
      <c r="Y386" s="171">
        <v>1</v>
      </c>
      <c r="Z386" s="171">
        <v>0</v>
      </c>
      <c r="AA386" s="171">
        <v>0</v>
      </c>
      <c r="AB386" s="171">
        <v>0</v>
      </c>
      <c r="AC386" s="171">
        <v>7</v>
      </c>
      <c r="AD386" s="171">
        <v>64</v>
      </c>
      <c r="AE386" s="171">
        <v>20.16</v>
      </c>
      <c r="AF386" s="304">
        <v>18</v>
      </c>
      <c r="AG386" s="304">
        <v>9</v>
      </c>
      <c r="AH386" s="304">
        <v>18</v>
      </c>
      <c r="AI386" s="304">
        <v>9</v>
      </c>
      <c r="AJ386" s="303">
        <v>0.5</v>
      </c>
      <c r="AK386" s="302"/>
      <c r="AL386" s="331">
        <v>0.5</v>
      </c>
      <c r="AM386" s="331">
        <v>1</v>
      </c>
      <c r="AN386" s="331">
        <v>1.5</v>
      </c>
      <c r="AO386" s="290"/>
      <c r="AP386" s="331">
        <v>1</v>
      </c>
      <c r="AQ386" s="331">
        <v>2</v>
      </c>
      <c r="AR386" s="331">
        <v>3</v>
      </c>
    </row>
    <row r="387" spans="1:44" ht="15.75" thickBot="1">
      <c r="A387" s="169" t="s">
        <v>3128</v>
      </c>
      <c r="B387" s="171" t="s">
        <v>10</v>
      </c>
      <c r="C387" s="171" t="s">
        <v>3129</v>
      </c>
      <c r="D387" s="171">
        <v>22</v>
      </c>
      <c r="E387" s="171" t="s">
        <v>132</v>
      </c>
      <c r="F387" s="171" t="s">
        <v>43</v>
      </c>
      <c r="G387" s="171">
        <v>0</v>
      </c>
      <c r="H387" s="171">
        <v>0</v>
      </c>
      <c r="I387" s="171"/>
      <c r="J387" s="303">
        <v>0</v>
      </c>
      <c r="K387" s="171">
        <v>1</v>
      </c>
      <c r="L387" s="171">
        <v>0</v>
      </c>
      <c r="M387" s="171">
        <v>1</v>
      </c>
      <c r="N387" s="171">
        <v>0</v>
      </c>
      <c r="O387" s="171">
        <v>0</v>
      </c>
      <c r="P387" s="171">
        <v>0</v>
      </c>
      <c r="Q387" s="319">
        <v>1</v>
      </c>
      <c r="R387" s="305">
        <v>1</v>
      </c>
      <c r="S387" s="171">
        <v>0</v>
      </c>
      <c r="T387" s="171">
        <v>0</v>
      </c>
      <c r="U387" s="171">
        <v>0</v>
      </c>
      <c r="V387" s="171">
        <v>0</v>
      </c>
      <c r="W387" s="171">
        <v>1</v>
      </c>
      <c r="X387" s="171">
        <v>0</v>
      </c>
      <c r="Y387" s="171">
        <v>1</v>
      </c>
      <c r="Z387" s="171">
        <v>0</v>
      </c>
      <c r="AA387" s="171">
        <v>0</v>
      </c>
      <c r="AB387" s="171">
        <v>0</v>
      </c>
      <c r="AC387" s="171">
        <v>4</v>
      </c>
      <c r="AD387" s="171"/>
      <c r="AE387" s="171">
        <v>4.16</v>
      </c>
      <c r="AF387" s="304">
        <v>0</v>
      </c>
      <c r="AG387" s="304">
        <v>0</v>
      </c>
      <c r="AH387" s="304">
        <v>9</v>
      </c>
      <c r="AI387" s="304">
        <v>9</v>
      </c>
      <c r="AJ387" s="303">
        <v>1</v>
      </c>
      <c r="AK387" s="302"/>
      <c r="AL387" s="331">
        <v>0.33300000000000002</v>
      </c>
      <c r="AM387" s="331">
        <v>0</v>
      </c>
      <c r="AN387" s="331">
        <v>0.33300000000000002</v>
      </c>
      <c r="AO387" s="290"/>
      <c r="AP387" s="331">
        <v>0</v>
      </c>
      <c r="AQ387" s="331">
        <v>0</v>
      </c>
      <c r="AR387" s="331">
        <v>0</v>
      </c>
    </row>
    <row r="388" spans="1:44" ht="15.75" thickBot="1">
      <c r="A388" s="169" t="s">
        <v>1087</v>
      </c>
      <c r="B388" s="171" t="s">
        <v>10</v>
      </c>
      <c r="C388" s="171" t="s">
        <v>1365</v>
      </c>
      <c r="D388" s="171">
        <v>24</v>
      </c>
      <c r="E388" s="171" t="s">
        <v>132</v>
      </c>
      <c r="F388" s="171" t="s">
        <v>43</v>
      </c>
      <c r="G388" s="171">
        <v>0</v>
      </c>
      <c r="H388" s="171">
        <v>0</v>
      </c>
      <c r="I388" s="171"/>
      <c r="J388" s="303">
        <v>0</v>
      </c>
      <c r="K388" s="171">
        <v>1</v>
      </c>
      <c r="L388" s="171">
        <v>0</v>
      </c>
      <c r="M388" s="171">
        <v>1</v>
      </c>
      <c r="N388" s="171">
        <v>0</v>
      </c>
      <c r="O388" s="171">
        <v>0</v>
      </c>
      <c r="P388" s="171">
        <v>0</v>
      </c>
      <c r="Q388" s="319">
        <v>1</v>
      </c>
      <c r="R388" s="305">
        <v>1</v>
      </c>
      <c r="S388" s="171">
        <v>1</v>
      </c>
      <c r="T388" s="171">
        <v>0</v>
      </c>
      <c r="U388" s="171">
        <v>0</v>
      </c>
      <c r="V388" s="171">
        <v>0</v>
      </c>
      <c r="W388" s="171">
        <v>0</v>
      </c>
      <c r="X388" s="171">
        <v>0</v>
      </c>
      <c r="Y388" s="171">
        <v>0</v>
      </c>
      <c r="Z388" s="171">
        <v>0</v>
      </c>
      <c r="AA388" s="171">
        <v>0</v>
      </c>
      <c r="AB388" s="171">
        <v>0</v>
      </c>
      <c r="AC388" s="171">
        <v>4</v>
      </c>
      <c r="AD388" s="171"/>
      <c r="AE388" s="171">
        <v>3.16</v>
      </c>
      <c r="AF388" s="304">
        <v>9</v>
      </c>
      <c r="AG388" s="304">
        <v>0</v>
      </c>
      <c r="AH388" s="304">
        <v>0</v>
      </c>
      <c r="AI388" s="304">
        <v>0</v>
      </c>
      <c r="AJ388" s="303"/>
      <c r="AK388" s="302"/>
      <c r="AL388" s="331">
        <v>0.25</v>
      </c>
      <c r="AM388" s="331">
        <v>0.25</v>
      </c>
      <c r="AN388" s="331">
        <v>0.5</v>
      </c>
      <c r="AO388" s="290"/>
      <c r="AP388" s="359">
        <v>0</v>
      </c>
      <c r="AQ388" s="359">
        <v>0</v>
      </c>
      <c r="AR388" s="359">
        <v>0</v>
      </c>
    </row>
    <row r="389" spans="1:44" ht="15.75" thickBot="1">
      <c r="A389" s="169" t="s">
        <v>3130</v>
      </c>
      <c r="B389" s="171" t="s">
        <v>10</v>
      </c>
      <c r="C389" s="171" t="s">
        <v>3131</v>
      </c>
      <c r="D389" s="171">
        <v>25</v>
      </c>
      <c r="E389" s="171" t="s">
        <v>67</v>
      </c>
      <c r="F389" s="171" t="s">
        <v>43</v>
      </c>
      <c r="G389" s="171">
        <v>0</v>
      </c>
      <c r="H389" s="171">
        <v>0</v>
      </c>
      <c r="I389" s="171"/>
      <c r="J389" s="303">
        <v>0</v>
      </c>
      <c r="K389" s="171">
        <v>1</v>
      </c>
      <c r="L389" s="171">
        <v>0</v>
      </c>
      <c r="M389" s="171">
        <v>1</v>
      </c>
      <c r="N389" s="171">
        <v>0</v>
      </c>
      <c r="O389" s="171">
        <v>0</v>
      </c>
      <c r="P389" s="171">
        <v>0</v>
      </c>
      <c r="Q389" s="319">
        <v>1</v>
      </c>
      <c r="R389" s="305">
        <v>0</v>
      </c>
      <c r="S389" s="171">
        <v>0</v>
      </c>
      <c r="T389" s="171">
        <v>0</v>
      </c>
      <c r="U389" s="171">
        <v>0</v>
      </c>
      <c r="V389" s="171">
        <v>0</v>
      </c>
      <c r="W389" s="171">
        <v>0</v>
      </c>
      <c r="X389" s="171">
        <v>0</v>
      </c>
      <c r="Y389" s="171">
        <v>0</v>
      </c>
      <c r="Z389" s="171">
        <v>0</v>
      </c>
      <c r="AA389" s="171">
        <v>0</v>
      </c>
      <c r="AB389" s="171">
        <v>0</v>
      </c>
      <c r="AC389" s="171">
        <v>3</v>
      </c>
      <c r="AD389" s="171"/>
      <c r="AE389" s="171">
        <v>3.16</v>
      </c>
      <c r="AF389" s="304">
        <v>0</v>
      </c>
      <c r="AG389" s="304">
        <v>0</v>
      </c>
      <c r="AH389" s="304">
        <v>0</v>
      </c>
      <c r="AI389" s="304">
        <v>0</v>
      </c>
      <c r="AJ389" s="303"/>
      <c r="AK389" s="302"/>
      <c r="AL389" s="331">
        <v>0</v>
      </c>
      <c r="AM389" s="331">
        <v>0</v>
      </c>
      <c r="AN389" s="331">
        <v>0</v>
      </c>
      <c r="AO389" s="290"/>
      <c r="AP389" s="359">
        <v>0</v>
      </c>
      <c r="AQ389" s="359">
        <v>0</v>
      </c>
      <c r="AR389" s="359">
        <v>0</v>
      </c>
    </row>
    <row r="390" spans="1:44" ht="15.75" thickBot="1">
      <c r="A390" s="169" t="s">
        <v>3132</v>
      </c>
      <c r="B390" s="171" t="s">
        <v>10</v>
      </c>
      <c r="C390" s="171" t="s">
        <v>3133</v>
      </c>
      <c r="D390" s="171">
        <v>25</v>
      </c>
      <c r="E390" s="171" t="s">
        <v>44</v>
      </c>
      <c r="F390" s="171" t="s">
        <v>34</v>
      </c>
      <c r="G390" s="171">
        <v>0</v>
      </c>
      <c r="H390" s="171">
        <v>0</v>
      </c>
      <c r="I390" s="171"/>
      <c r="J390" s="303">
        <v>63</v>
      </c>
      <c r="K390" s="171">
        <v>2</v>
      </c>
      <c r="L390" s="171">
        <v>0</v>
      </c>
      <c r="M390" s="171">
        <v>1</v>
      </c>
      <c r="N390" s="171">
        <v>0</v>
      </c>
      <c r="O390" s="171">
        <v>0</v>
      </c>
      <c r="P390" s="171">
        <v>0</v>
      </c>
      <c r="Q390" s="319">
        <v>1</v>
      </c>
      <c r="R390" s="305">
        <v>10</v>
      </c>
      <c r="S390" s="171">
        <v>9</v>
      </c>
      <c r="T390" s="171">
        <v>7</v>
      </c>
      <c r="U390" s="171">
        <v>7</v>
      </c>
      <c r="V390" s="171">
        <v>0</v>
      </c>
      <c r="W390" s="171">
        <v>1</v>
      </c>
      <c r="X390" s="171">
        <v>0</v>
      </c>
      <c r="Y390" s="171">
        <v>1</v>
      </c>
      <c r="Z390" s="171">
        <v>0</v>
      </c>
      <c r="AA390" s="171">
        <v>0</v>
      </c>
      <c r="AB390" s="171">
        <v>0</v>
      </c>
      <c r="AC390" s="171">
        <v>12</v>
      </c>
      <c r="AD390" s="171">
        <v>10</v>
      </c>
      <c r="AE390" s="171">
        <v>4.16</v>
      </c>
      <c r="AF390" s="304">
        <v>81</v>
      </c>
      <c r="AG390" s="304">
        <v>0</v>
      </c>
      <c r="AH390" s="304">
        <v>9</v>
      </c>
      <c r="AI390" s="304">
        <v>9</v>
      </c>
      <c r="AJ390" s="303">
        <v>1</v>
      </c>
      <c r="AK390" s="302"/>
      <c r="AL390" s="331">
        <v>0.75</v>
      </c>
      <c r="AM390" s="331">
        <v>1</v>
      </c>
      <c r="AN390" s="331">
        <v>1.75</v>
      </c>
      <c r="AO390" s="290"/>
      <c r="AP390" s="331">
        <v>0.875</v>
      </c>
      <c r="AQ390" s="331">
        <v>1.125</v>
      </c>
      <c r="AR390" s="331">
        <v>2</v>
      </c>
    </row>
    <row r="391" spans="1:44" ht="15.75" thickBot="1">
      <c r="A391" s="169" t="s">
        <v>1895</v>
      </c>
      <c r="B391" s="171" t="s">
        <v>10</v>
      </c>
      <c r="C391" s="171" t="s">
        <v>1896</v>
      </c>
      <c r="D391" s="171">
        <v>29</v>
      </c>
      <c r="E391" s="171" t="s">
        <v>65</v>
      </c>
      <c r="F391" s="171" t="s">
        <v>34</v>
      </c>
      <c r="G391" s="171">
        <v>0</v>
      </c>
      <c r="H391" s="171">
        <v>0</v>
      </c>
      <c r="I391" s="171"/>
      <c r="J391" s="303">
        <v>27</v>
      </c>
      <c r="K391" s="171">
        <v>1</v>
      </c>
      <c r="L391" s="171">
        <v>0</v>
      </c>
      <c r="M391" s="171">
        <v>1</v>
      </c>
      <c r="N391" s="171">
        <v>0</v>
      </c>
      <c r="O391" s="171">
        <v>0</v>
      </c>
      <c r="P391" s="171">
        <v>0</v>
      </c>
      <c r="Q391" s="319">
        <v>1</v>
      </c>
      <c r="R391" s="305">
        <v>4</v>
      </c>
      <c r="S391" s="171">
        <v>2</v>
      </c>
      <c r="T391" s="171">
        <v>3</v>
      </c>
      <c r="U391" s="171">
        <v>3</v>
      </c>
      <c r="V391" s="171">
        <v>0</v>
      </c>
      <c r="W391" s="171">
        <v>2</v>
      </c>
      <c r="X391" s="171">
        <v>0</v>
      </c>
      <c r="Y391" s="171">
        <v>0</v>
      </c>
      <c r="Z391" s="171">
        <v>0</v>
      </c>
      <c r="AA391" s="171">
        <v>1</v>
      </c>
      <c r="AB391" s="171">
        <v>0</v>
      </c>
      <c r="AC391" s="171">
        <v>7</v>
      </c>
      <c r="AD391" s="171">
        <v>21</v>
      </c>
      <c r="AE391" s="171">
        <v>9.16</v>
      </c>
      <c r="AF391" s="304">
        <v>18</v>
      </c>
      <c r="AG391" s="304">
        <v>0</v>
      </c>
      <c r="AH391" s="304">
        <v>18</v>
      </c>
      <c r="AI391" s="304">
        <v>0</v>
      </c>
      <c r="AJ391" s="303">
        <v>0</v>
      </c>
      <c r="AK391" s="302"/>
      <c r="AL391" s="331">
        <v>0.66700000000000004</v>
      </c>
      <c r="AM391" s="331">
        <v>1</v>
      </c>
      <c r="AN391" s="331">
        <v>1.667</v>
      </c>
      <c r="AO391" s="290"/>
      <c r="AP391" s="331">
        <v>0.5</v>
      </c>
      <c r="AQ391" s="331">
        <v>1</v>
      </c>
      <c r="AR391" s="331">
        <v>1.5</v>
      </c>
    </row>
    <row r="392" spans="1:44" ht="15.75" thickBot="1">
      <c r="A392" s="169" t="s">
        <v>3134</v>
      </c>
      <c r="B392" s="171" t="s">
        <v>10</v>
      </c>
      <c r="C392" s="171" t="s">
        <v>3135</v>
      </c>
      <c r="D392" s="171">
        <v>23</v>
      </c>
      <c r="E392" s="171" t="s">
        <v>57</v>
      </c>
      <c r="F392" s="171" t="s">
        <v>34</v>
      </c>
      <c r="G392" s="171">
        <v>0</v>
      </c>
      <c r="H392" s="171">
        <v>0</v>
      </c>
      <c r="I392" s="171"/>
      <c r="J392" s="303">
        <v>0</v>
      </c>
      <c r="K392" s="171">
        <v>1</v>
      </c>
      <c r="L392" s="171">
        <v>0</v>
      </c>
      <c r="M392" s="171">
        <v>1</v>
      </c>
      <c r="N392" s="171">
        <v>0</v>
      </c>
      <c r="O392" s="171">
        <v>0</v>
      </c>
      <c r="P392" s="171">
        <v>0</v>
      </c>
      <c r="Q392" s="319">
        <v>1</v>
      </c>
      <c r="R392" s="305">
        <v>0</v>
      </c>
      <c r="S392" s="171">
        <v>0</v>
      </c>
      <c r="T392" s="171">
        <v>0</v>
      </c>
      <c r="U392" s="171">
        <v>0</v>
      </c>
      <c r="V392" s="171">
        <v>0</v>
      </c>
      <c r="W392" s="171">
        <v>0</v>
      </c>
      <c r="X392" s="171">
        <v>0</v>
      </c>
      <c r="Y392" s="171">
        <v>1</v>
      </c>
      <c r="Z392" s="171">
        <v>0</v>
      </c>
      <c r="AA392" s="171">
        <v>0</v>
      </c>
      <c r="AB392" s="171">
        <v>0</v>
      </c>
      <c r="AC392" s="171">
        <v>3</v>
      </c>
      <c r="AD392" s="171"/>
      <c r="AE392" s="171">
        <v>1.1599999999999999</v>
      </c>
      <c r="AF392" s="304">
        <v>0</v>
      </c>
      <c r="AG392" s="304">
        <v>0</v>
      </c>
      <c r="AH392" s="304">
        <v>0</v>
      </c>
      <c r="AI392" s="304">
        <v>9</v>
      </c>
      <c r="AJ392" s="303"/>
      <c r="AK392" s="302"/>
      <c r="AL392" s="331">
        <v>0</v>
      </c>
      <c r="AM392" s="331">
        <v>0</v>
      </c>
      <c r="AN392" s="331">
        <v>0</v>
      </c>
      <c r="AO392" s="290"/>
      <c r="AP392" s="331">
        <v>0</v>
      </c>
      <c r="AQ392" s="331">
        <v>0</v>
      </c>
      <c r="AR392" s="331">
        <v>0</v>
      </c>
    </row>
    <row r="393" spans="1:44" ht="15.75" thickBot="1">
      <c r="A393" s="169" t="s">
        <v>1065</v>
      </c>
      <c r="B393" s="171" t="s">
        <v>10</v>
      </c>
      <c r="C393" s="171" t="s">
        <v>2102</v>
      </c>
      <c r="D393" s="171">
        <v>26</v>
      </c>
      <c r="E393" s="171" t="s">
        <v>119</v>
      </c>
      <c r="F393" s="171" t="s">
        <v>34</v>
      </c>
      <c r="G393" s="171">
        <v>0</v>
      </c>
      <c r="H393" s="171">
        <v>0</v>
      </c>
      <c r="I393" s="171"/>
      <c r="J393" s="303">
        <v>18</v>
      </c>
      <c r="K393" s="171">
        <v>1</v>
      </c>
      <c r="L393" s="171">
        <v>0</v>
      </c>
      <c r="M393" s="171">
        <v>1</v>
      </c>
      <c r="N393" s="171">
        <v>0</v>
      </c>
      <c r="O393" s="171">
        <v>0</v>
      </c>
      <c r="P393" s="171">
        <v>0</v>
      </c>
      <c r="Q393" s="319">
        <v>1</v>
      </c>
      <c r="R393" s="305">
        <v>2</v>
      </c>
      <c r="S393" s="171">
        <v>2</v>
      </c>
      <c r="T393" s="171">
        <v>2</v>
      </c>
      <c r="U393" s="171">
        <v>2</v>
      </c>
      <c r="V393" s="171">
        <v>1</v>
      </c>
      <c r="W393" s="171">
        <v>0</v>
      </c>
      <c r="X393" s="171">
        <v>0</v>
      </c>
      <c r="Y393" s="171">
        <v>0</v>
      </c>
      <c r="Z393" s="171">
        <v>0</v>
      </c>
      <c r="AA393" s="171">
        <v>0</v>
      </c>
      <c r="AB393" s="171">
        <v>0</v>
      </c>
      <c r="AC393" s="171">
        <v>5</v>
      </c>
      <c r="AD393" s="171">
        <v>30</v>
      </c>
      <c r="AE393" s="171">
        <v>16.16</v>
      </c>
      <c r="AF393" s="304">
        <v>18</v>
      </c>
      <c r="AG393" s="304">
        <v>9</v>
      </c>
      <c r="AH393" s="304">
        <v>0</v>
      </c>
      <c r="AI393" s="304">
        <v>0</v>
      </c>
      <c r="AJ393" s="303"/>
      <c r="AK393" s="302"/>
      <c r="AL393" s="331">
        <v>0.5</v>
      </c>
      <c r="AM393" s="331">
        <v>0.5</v>
      </c>
      <c r="AN393" s="331">
        <v>1</v>
      </c>
      <c r="AO393" s="290"/>
      <c r="AP393" s="331">
        <v>0.33300000000000002</v>
      </c>
      <c r="AQ393" s="331">
        <v>1.333</v>
      </c>
      <c r="AR393" s="331">
        <v>1.667</v>
      </c>
    </row>
    <row r="394" spans="1:44" ht="15.75" thickBot="1">
      <c r="A394" s="169" t="s">
        <v>3136</v>
      </c>
      <c r="B394" s="171" t="s">
        <v>10</v>
      </c>
      <c r="C394" s="171" t="s">
        <v>3137</v>
      </c>
      <c r="D394" s="171">
        <v>30</v>
      </c>
      <c r="E394" s="171" t="s">
        <v>47</v>
      </c>
      <c r="F394" s="171" t="s">
        <v>43</v>
      </c>
      <c r="G394" s="171">
        <v>0</v>
      </c>
      <c r="H394" s="171">
        <v>0</v>
      </c>
      <c r="I394" s="171"/>
      <c r="J394" s="303">
        <v>0</v>
      </c>
      <c r="K394" s="171">
        <v>1</v>
      </c>
      <c r="L394" s="171">
        <v>0</v>
      </c>
      <c r="M394" s="171">
        <v>0</v>
      </c>
      <c r="N394" s="171">
        <v>0</v>
      </c>
      <c r="O394" s="171">
        <v>0</v>
      </c>
      <c r="P394" s="171">
        <v>0</v>
      </c>
      <c r="Q394" s="319">
        <v>0.2</v>
      </c>
      <c r="R394" s="305">
        <v>0</v>
      </c>
      <c r="S394" s="171">
        <v>0</v>
      </c>
      <c r="T394" s="171">
        <v>0</v>
      </c>
      <c r="U394" s="171">
        <v>0</v>
      </c>
      <c r="V394" s="171">
        <v>0</v>
      </c>
      <c r="W394" s="171">
        <v>0</v>
      </c>
      <c r="X394" s="171">
        <v>0</v>
      </c>
      <c r="Y394" s="171">
        <v>1</v>
      </c>
      <c r="Z394" s="171">
        <v>0</v>
      </c>
      <c r="AA394" s="171">
        <v>0</v>
      </c>
      <c r="AB394" s="171">
        <v>0</v>
      </c>
      <c r="AC394" s="171">
        <v>2</v>
      </c>
      <c r="AD394" s="171"/>
      <c r="AE394" s="171">
        <v>0.16</v>
      </c>
      <c r="AF394" s="304">
        <v>0</v>
      </c>
      <c r="AG394" s="304">
        <v>0</v>
      </c>
      <c r="AH394" s="304">
        <v>0</v>
      </c>
      <c r="AI394" s="304">
        <v>13.5</v>
      </c>
      <c r="AJ394" s="303"/>
      <c r="AK394" s="302"/>
      <c r="AL394" s="331">
        <v>0</v>
      </c>
      <c r="AM394" s="331">
        <v>0</v>
      </c>
      <c r="AN394" s="331">
        <v>0</v>
      </c>
      <c r="AO394" s="290"/>
      <c r="AP394" s="331">
        <v>0</v>
      </c>
      <c r="AQ394" s="331">
        <v>0</v>
      </c>
      <c r="AR394" s="331">
        <v>0</v>
      </c>
    </row>
    <row r="395" spans="1:44" ht="15.75" thickBot="1">
      <c r="A395" s="169" t="s">
        <v>3138</v>
      </c>
      <c r="B395" s="171" t="s">
        <v>35</v>
      </c>
      <c r="C395" s="171" t="s">
        <v>3139</v>
      </c>
      <c r="D395" s="171">
        <v>29</v>
      </c>
      <c r="E395" s="171" t="s">
        <v>38</v>
      </c>
      <c r="F395" s="171" t="s">
        <v>34</v>
      </c>
      <c r="G395" s="171">
        <v>0</v>
      </c>
      <c r="H395" s="171">
        <v>0</v>
      </c>
      <c r="I395" s="171"/>
      <c r="J395" s="303">
        <v>0</v>
      </c>
      <c r="K395" s="171">
        <v>3</v>
      </c>
      <c r="L395" s="171">
        <v>0</v>
      </c>
      <c r="M395" s="171">
        <v>0</v>
      </c>
      <c r="N395" s="171">
        <v>0</v>
      </c>
      <c r="O395" s="171">
        <v>0</v>
      </c>
      <c r="P395" s="171">
        <v>0</v>
      </c>
      <c r="Q395" s="319">
        <v>0.2</v>
      </c>
      <c r="R395" s="305">
        <v>4.5</v>
      </c>
      <c r="S395" s="171">
        <v>2</v>
      </c>
      <c r="T395" s="171">
        <v>0</v>
      </c>
      <c r="U395" s="171">
        <v>0</v>
      </c>
      <c r="V395" s="171">
        <v>0</v>
      </c>
      <c r="W395" s="171">
        <v>1</v>
      </c>
      <c r="X395" s="171">
        <v>0</v>
      </c>
      <c r="Y395" s="171">
        <v>0</v>
      </c>
      <c r="Z395" s="171">
        <v>0</v>
      </c>
      <c r="AA395" s="171">
        <v>0</v>
      </c>
      <c r="AB395" s="171">
        <v>0</v>
      </c>
      <c r="AC395" s="171">
        <v>5</v>
      </c>
      <c r="AD395" s="171"/>
      <c r="AE395" s="171">
        <v>7.66</v>
      </c>
      <c r="AF395" s="304">
        <v>27</v>
      </c>
      <c r="AG395" s="304">
        <v>0</v>
      </c>
      <c r="AH395" s="304">
        <v>13.5</v>
      </c>
      <c r="AI395" s="304">
        <v>0</v>
      </c>
      <c r="AJ395" s="303">
        <v>0</v>
      </c>
      <c r="AK395" s="302"/>
      <c r="AL395" s="331">
        <v>0.75</v>
      </c>
      <c r="AM395" s="331">
        <v>1</v>
      </c>
      <c r="AN395" s="331">
        <v>1.75</v>
      </c>
      <c r="AO395" s="290"/>
      <c r="AP395" s="331">
        <v>0</v>
      </c>
      <c r="AQ395" s="331">
        <v>0</v>
      </c>
      <c r="AR395" s="331">
        <v>0</v>
      </c>
    </row>
    <row r="396" spans="1:44" ht="15.75" thickBot="1">
      <c r="A396" s="169" t="s">
        <v>3140</v>
      </c>
      <c r="B396" s="171" t="s">
        <v>10</v>
      </c>
      <c r="C396" s="171" t="s">
        <v>3141</v>
      </c>
      <c r="D396" s="171">
        <v>38</v>
      </c>
      <c r="E396" s="171" t="s">
        <v>69</v>
      </c>
      <c r="F396" s="171" t="s">
        <v>43</v>
      </c>
      <c r="G396" s="171">
        <v>0</v>
      </c>
      <c r="H396" s="171">
        <v>1</v>
      </c>
      <c r="I396" s="171">
        <v>0</v>
      </c>
      <c r="J396" s="303">
        <v>135</v>
      </c>
      <c r="K396" s="171">
        <v>1</v>
      </c>
      <c r="L396" s="171">
        <v>1</v>
      </c>
      <c r="M396" s="171">
        <v>0</v>
      </c>
      <c r="N396" s="171">
        <v>0</v>
      </c>
      <c r="O396" s="171">
        <v>0</v>
      </c>
      <c r="P396" s="171">
        <v>0</v>
      </c>
      <c r="Q396" s="319">
        <v>0.2</v>
      </c>
      <c r="R396" s="305">
        <v>15</v>
      </c>
      <c r="S396" s="171">
        <v>6</v>
      </c>
      <c r="T396" s="171">
        <v>10</v>
      </c>
      <c r="U396" s="171">
        <v>10</v>
      </c>
      <c r="V396" s="171">
        <v>0</v>
      </c>
      <c r="W396" s="171">
        <v>4</v>
      </c>
      <c r="X396" s="171">
        <v>0</v>
      </c>
      <c r="Y396" s="171">
        <v>0</v>
      </c>
      <c r="Z396" s="171">
        <v>0</v>
      </c>
      <c r="AA396" s="171">
        <v>0</v>
      </c>
      <c r="AB396" s="171">
        <v>0</v>
      </c>
      <c r="AC396" s="171">
        <v>12</v>
      </c>
      <c r="AD396" s="171">
        <v>5</v>
      </c>
      <c r="AE396" s="171">
        <v>21.16</v>
      </c>
      <c r="AF396" s="304">
        <v>81</v>
      </c>
      <c r="AG396" s="304">
        <v>0</v>
      </c>
      <c r="AH396" s="304">
        <v>54</v>
      </c>
      <c r="AI396" s="304">
        <v>0</v>
      </c>
      <c r="AJ396" s="303">
        <v>0</v>
      </c>
      <c r="AK396" s="302"/>
      <c r="AL396" s="331">
        <v>0.83299999999999996</v>
      </c>
      <c r="AM396" s="331">
        <v>1.333</v>
      </c>
      <c r="AN396" s="331">
        <v>2.1669999999999998</v>
      </c>
      <c r="AO396" s="290"/>
      <c r="AP396" s="338">
        <v>0.83299999999999996</v>
      </c>
      <c r="AQ396" s="338">
        <v>1.667</v>
      </c>
      <c r="AR396" s="338">
        <v>2.5</v>
      </c>
    </row>
    <row r="397" spans="1:44" ht="15.75" thickBot="1">
      <c r="A397" s="169" t="s">
        <v>799</v>
      </c>
      <c r="B397" s="171" t="s">
        <v>10</v>
      </c>
      <c r="C397" s="171" t="s">
        <v>3142</v>
      </c>
      <c r="D397" s="171">
        <v>27</v>
      </c>
      <c r="E397" s="171" t="s">
        <v>71</v>
      </c>
      <c r="F397" s="171" t="s">
        <v>43</v>
      </c>
      <c r="G397" s="171">
        <v>0</v>
      </c>
      <c r="H397" s="171">
        <v>0</v>
      </c>
      <c r="I397" s="171"/>
      <c r="J397" s="303">
        <v>13.5</v>
      </c>
      <c r="K397" s="171">
        <v>1</v>
      </c>
      <c r="L397" s="171">
        <v>0</v>
      </c>
      <c r="M397" s="171">
        <v>0</v>
      </c>
      <c r="N397" s="171">
        <v>0</v>
      </c>
      <c r="O397" s="171">
        <v>0</v>
      </c>
      <c r="P397" s="171">
        <v>0</v>
      </c>
      <c r="Q397" s="319">
        <v>0.2</v>
      </c>
      <c r="R397" s="305">
        <v>4.5</v>
      </c>
      <c r="S397" s="171">
        <v>2</v>
      </c>
      <c r="T397" s="171">
        <v>1</v>
      </c>
      <c r="U397" s="171">
        <v>1</v>
      </c>
      <c r="V397" s="171">
        <v>0</v>
      </c>
      <c r="W397" s="171">
        <v>1</v>
      </c>
      <c r="X397" s="171">
        <v>0</v>
      </c>
      <c r="Y397" s="171">
        <v>1</v>
      </c>
      <c r="Z397" s="171">
        <v>1</v>
      </c>
      <c r="AA397" s="171">
        <v>0</v>
      </c>
      <c r="AB397" s="171">
        <v>0</v>
      </c>
      <c r="AC397" s="171">
        <v>6</v>
      </c>
      <c r="AD397" s="171">
        <v>50</v>
      </c>
      <c r="AE397" s="171">
        <v>9.16</v>
      </c>
      <c r="AF397" s="304">
        <v>27</v>
      </c>
      <c r="AG397" s="304">
        <v>0</v>
      </c>
      <c r="AH397" s="304">
        <v>13.5</v>
      </c>
      <c r="AI397" s="304">
        <v>13.5</v>
      </c>
      <c r="AJ397" s="303">
        <v>1</v>
      </c>
      <c r="AK397" s="302"/>
      <c r="AL397" s="331">
        <v>0</v>
      </c>
      <c r="AM397" s="331">
        <v>0</v>
      </c>
      <c r="AN397" s="331">
        <v>0</v>
      </c>
      <c r="AO397" s="290"/>
      <c r="AP397" s="331">
        <v>0.8</v>
      </c>
      <c r="AQ397" s="331">
        <v>1</v>
      </c>
      <c r="AR397" s="331">
        <v>1.8</v>
      </c>
    </row>
    <row r="398" spans="1:44" ht="15.75" thickBot="1">
      <c r="A398" s="169" t="s">
        <v>757</v>
      </c>
      <c r="B398" s="171" t="s">
        <v>10</v>
      </c>
      <c r="C398" s="171" t="s">
        <v>1440</v>
      </c>
      <c r="D398" s="171">
        <v>33</v>
      </c>
      <c r="E398" s="171" t="s">
        <v>47</v>
      </c>
      <c r="F398" s="171" t="s">
        <v>43</v>
      </c>
      <c r="G398" s="171">
        <v>0</v>
      </c>
      <c r="H398" s="171">
        <v>0</v>
      </c>
      <c r="I398" s="171"/>
      <c r="J398" s="303">
        <v>27</v>
      </c>
      <c r="K398" s="171">
        <v>1</v>
      </c>
      <c r="L398" s="171">
        <v>0</v>
      </c>
      <c r="M398" s="171">
        <v>1</v>
      </c>
      <c r="N398" s="171">
        <v>0</v>
      </c>
      <c r="O398" s="171">
        <v>0</v>
      </c>
      <c r="P398" s="171">
        <v>0</v>
      </c>
      <c r="Q398" s="319">
        <v>0.1</v>
      </c>
      <c r="R398" s="305">
        <v>3</v>
      </c>
      <c r="S398" s="171">
        <v>1</v>
      </c>
      <c r="T398" s="171">
        <v>1</v>
      </c>
      <c r="U398" s="171">
        <v>1</v>
      </c>
      <c r="V398" s="171">
        <v>1</v>
      </c>
      <c r="W398" s="171">
        <v>0</v>
      </c>
      <c r="X398" s="171">
        <v>0</v>
      </c>
      <c r="Y398" s="171">
        <v>0</v>
      </c>
      <c r="Z398" s="171">
        <v>0</v>
      </c>
      <c r="AA398" s="171">
        <v>0</v>
      </c>
      <c r="AB398" s="171">
        <v>0</v>
      </c>
      <c r="AC398" s="171">
        <v>2</v>
      </c>
      <c r="AD398" s="171">
        <v>33</v>
      </c>
      <c r="AE398" s="171">
        <v>42.16</v>
      </c>
      <c r="AF398" s="304">
        <v>27</v>
      </c>
      <c r="AG398" s="304">
        <v>27</v>
      </c>
      <c r="AH398" s="304">
        <v>0</v>
      </c>
      <c r="AI398" s="304">
        <v>0</v>
      </c>
      <c r="AJ398" s="303"/>
      <c r="AK398" s="302"/>
      <c r="AL398" s="331">
        <v>1</v>
      </c>
      <c r="AM398" s="331">
        <v>4</v>
      </c>
      <c r="AN398" s="331">
        <v>5</v>
      </c>
      <c r="AO398" s="290"/>
      <c r="AP398" s="331">
        <v>0</v>
      </c>
      <c r="AQ398" s="331">
        <v>0</v>
      </c>
      <c r="AR398" s="331">
        <v>0</v>
      </c>
    </row>
    <row r="399" spans="1:44" ht="15.75" thickBot="1">
      <c r="A399" s="169" t="s">
        <v>3143</v>
      </c>
      <c r="B399" s="171" t="s">
        <v>10</v>
      </c>
      <c r="C399" s="171" t="s">
        <v>3144</v>
      </c>
      <c r="D399" s="171">
        <v>26</v>
      </c>
      <c r="E399" s="171" t="s">
        <v>89</v>
      </c>
      <c r="F399" s="171" t="s">
        <v>34</v>
      </c>
      <c r="G399" s="171">
        <v>0</v>
      </c>
      <c r="H399" s="171">
        <v>0</v>
      </c>
      <c r="I399" s="171"/>
      <c r="J399" s="303">
        <v>108</v>
      </c>
      <c r="K399" s="171">
        <v>1</v>
      </c>
      <c r="L399" s="171">
        <v>0</v>
      </c>
      <c r="M399" s="171">
        <v>0</v>
      </c>
      <c r="N399" s="171">
        <v>0</v>
      </c>
      <c r="O399" s="171">
        <v>0</v>
      </c>
      <c r="P399" s="171">
        <v>0</v>
      </c>
      <c r="Q399" s="319">
        <v>0.1</v>
      </c>
      <c r="R399" s="305">
        <v>9</v>
      </c>
      <c r="S399" s="171">
        <v>3</v>
      </c>
      <c r="T399" s="171">
        <v>4</v>
      </c>
      <c r="U399" s="171">
        <v>4</v>
      </c>
      <c r="V399" s="171">
        <v>0</v>
      </c>
      <c r="W399" s="171">
        <v>0</v>
      </c>
      <c r="X399" s="171">
        <v>0</v>
      </c>
      <c r="Y399" s="171">
        <v>1</v>
      </c>
      <c r="Z399" s="171">
        <v>1</v>
      </c>
      <c r="AA399" s="171">
        <v>0</v>
      </c>
      <c r="AB399" s="171">
        <v>0</v>
      </c>
      <c r="AC399" s="171">
        <v>5</v>
      </c>
      <c r="AD399" s="171">
        <v>8</v>
      </c>
      <c r="AE399" s="171">
        <v>6.16</v>
      </c>
      <c r="AF399" s="304">
        <v>81</v>
      </c>
      <c r="AG399" s="304">
        <v>0</v>
      </c>
      <c r="AH399" s="304">
        <v>0</v>
      </c>
      <c r="AI399" s="304">
        <v>27</v>
      </c>
      <c r="AJ399" s="303"/>
      <c r="AK399" s="302"/>
      <c r="AL399" s="331">
        <v>1</v>
      </c>
      <c r="AM399" s="331">
        <v>1.5</v>
      </c>
      <c r="AN399" s="331">
        <v>2.5</v>
      </c>
      <c r="AO399" s="290"/>
      <c r="AP399" s="331">
        <v>0.66700000000000004</v>
      </c>
      <c r="AQ399" s="331">
        <v>0.5</v>
      </c>
      <c r="AR399" s="331">
        <v>1.167</v>
      </c>
    </row>
    <row r="400" spans="1:44" ht="15.75" thickBot="1">
      <c r="A400" s="169" t="s">
        <v>3145</v>
      </c>
      <c r="B400" s="171" t="s">
        <v>35</v>
      </c>
      <c r="C400" s="171" t="s">
        <v>3146</v>
      </c>
      <c r="D400" s="171">
        <v>28</v>
      </c>
      <c r="E400" s="171" t="s">
        <v>55</v>
      </c>
      <c r="F400" s="171" t="s">
        <v>34</v>
      </c>
      <c r="G400" s="171">
        <v>0</v>
      </c>
      <c r="H400" s="171">
        <v>0</v>
      </c>
      <c r="I400" s="171"/>
      <c r="J400" s="303">
        <v>0</v>
      </c>
      <c r="K400" s="171">
        <v>1</v>
      </c>
      <c r="L400" s="171">
        <v>0</v>
      </c>
      <c r="M400" s="171">
        <v>1</v>
      </c>
      <c r="N400" s="171">
        <v>0</v>
      </c>
      <c r="O400" s="171">
        <v>0</v>
      </c>
      <c r="P400" s="171">
        <v>0</v>
      </c>
      <c r="Q400" s="319">
        <v>0.1</v>
      </c>
      <c r="R400" s="305">
        <v>3</v>
      </c>
      <c r="S400" s="171">
        <v>0</v>
      </c>
      <c r="T400" s="171">
        <v>0</v>
      </c>
      <c r="U400" s="171">
        <v>0</v>
      </c>
      <c r="V400" s="171">
        <v>0</v>
      </c>
      <c r="W400" s="171">
        <v>1</v>
      </c>
      <c r="X400" s="171">
        <v>0</v>
      </c>
      <c r="Y400" s="171">
        <v>1</v>
      </c>
      <c r="Z400" s="171">
        <v>0</v>
      </c>
      <c r="AA400" s="171">
        <v>0</v>
      </c>
      <c r="AB400" s="171">
        <v>0</v>
      </c>
      <c r="AC400" s="171">
        <v>2</v>
      </c>
      <c r="AD400" s="171"/>
      <c r="AE400" s="171">
        <v>6.16</v>
      </c>
      <c r="AF400" s="304">
        <v>0</v>
      </c>
      <c r="AG400" s="304">
        <v>0</v>
      </c>
      <c r="AH400" s="304">
        <v>27</v>
      </c>
      <c r="AI400" s="304">
        <v>27</v>
      </c>
      <c r="AJ400" s="303">
        <v>1</v>
      </c>
      <c r="AK400" s="302"/>
      <c r="AL400" s="331">
        <v>1</v>
      </c>
      <c r="AM400" s="331" t="s">
        <v>3117</v>
      </c>
      <c r="AN400" s="331">
        <v>1</v>
      </c>
      <c r="AO400" s="290"/>
      <c r="AP400" s="331">
        <v>0</v>
      </c>
      <c r="AQ400" s="331">
        <v>0</v>
      </c>
      <c r="AR400" s="331">
        <v>0</v>
      </c>
    </row>
    <row r="401" spans="1:44" ht="15.75" thickBot="1">
      <c r="A401" s="169" t="s">
        <v>3147</v>
      </c>
      <c r="B401" s="171" t="s">
        <v>10</v>
      </c>
      <c r="C401" s="171" t="s">
        <v>3148</v>
      </c>
      <c r="D401" s="171">
        <v>26</v>
      </c>
      <c r="E401" s="171" t="s">
        <v>38</v>
      </c>
      <c r="F401" s="171" t="s">
        <v>34</v>
      </c>
      <c r="G401" s="171">
        <v>0</v>
      </c>
      <c r="H401" s="171">
        <v>0</v>
      </c>
      <c r="I401" s="171"/>
      <c r="J401" s="303">
        <v>0</v>
      </c>
      <c r="K401" s="171">
        <v>1</v>
      </c>
      <c r="L401" s="171">
        <v>0</v>
      </c>
      <c r="M401" s="171">
        <v>0</v>
      </c>
      <c r="N401" s="171">
        <v>0</v>
      </c>
      <c r="O401" s="171">
        <v>0</v>
      </c>
      <c r="P401" s="171">
        <v>0</v>
      </c>
      <c r="Q401" s="319">
        <v>0.1</v>
      </c>
      <c r="R401" s="305">
        <v>6</v>
      </c>
      <c r="S401" s="171">
        <v>0</v>
      </c>
      <c r="T401" s="171">
        <v>0</v>
      </c>
      <c r="U401" s="171">
        <v>0</v>
      </c>
      <c r="V401" s="171">
        <v>0</v>
      </c>
      <c r="W401" s="171">
        <v>2</v>
      </c>
      <c r="X401" s="171">
        <v>0</v>
      </c>
      <c r="Y401" s="171">
        <v>1</v>
      </c>
      <c r="Z401" s="171">
        <v>0</v>
      </c>
      <c r="AA401" s="171">
        <v>0</v>
      </c>
      <c r="AB401" s="171">
        <v>0</v>
      </c>
      <c r="AC401" s="171">
        <v>3</v>
      </c>
      <c r="AD401" s="171"/>
      <c r="AE401" s="171">
        <v>15.16</v>
      </c>
      <c r="AF401" s="304">
        <v>0</v>
      </c>
      <c r="AG401" s="304">
        <v>0</v>
      </c>
      <c r="AH401" s="304">
        <v>54</v>
      </c>
      <c r="AI401" s="304">
        <v>27</v>
      </c>
      <c r="AJ401" s="303">
        <v>0.5</v>
      </c>
      <c r="AK401" s="302"/>
      <c r="AL401" s="331">
        <v>0.5</v>
      </c>
      <c r="AM401" s="331">
        <v>0</v>
      </c>
      <c r="AN401" s="331">
        <v>0.5</v>
      </c>
      <c r="AO401" s="290"/>
      <c r="AP401" s="331">
        <v>1</v>
      </c>
      <c r="AQ401" s="331" t="s">
        <v>3117</v>
      </c>
      <c r="AR401" s="331">
        <v>1</v>
      </c>
    </row>
    <row r="402" spans="1:44" ht="15.75" thickBot="1">
      <c r="A402" s="169" t="s">
        <v>3149</v>
      </c>
      <c r="B402" s="171" t="s">
        <v>10</v>
      </c>
      <c r="C402" s="171" t="s">
        <v>3150</v>
      </c>
      <c r="D402" s="171">
        <v>23</v>
      </c>
      <c r="E402" s="171" t="s">
        <v>65</v>
      </c>
      <c r="F402" s="171" t="s">
        <v>34</v>
      </c>
      <c r="G402" s="171">
        <v>0</v>
      </c>
      <c r="H402" s="171">
        <v>0</v>
      </c>
      <c r="I402" s="171"/>
      <c r="J402" s="303">
        <v>0</v>
      </c>
      <c r="K402" s="171">
        <v>1</v>
      </c>
      <c r="L402" s="171">
        <v>0</v>
      </c>
      <c r="M402" s="171">
        <v>1</v>
      </c>
      <c r="N402" s="171">
        <v>0</v>
      </c>
      <c r="O402" s="171">
        <v>0</v>
      </c>
      <c r="P402" s="171">
        <v>0</v>
      </c>
      <c r="Q402" s="319">
        <v>0.1</v>
      </c>
      <c r="R402" s="305">
        <v>0</v>
      </c>
      <c r="S402" s="171">
        <v>0</v>
      </c>
      <c r="T402" s="171">
        <v>0</v>
      </c>
      <c r="U402" s="171">
        <v>0</v>
      </c>
      <c r="V402" s="171">
        <v>0</v>
      </c>
      <c r="W402" s="171">
        <v>0</v>
      </c>
      <c r="X402" s="171">
        <v>0</v>
      </c>
      <c r="Y402" s="171">
        <v>0</v>
      </c>
      <c r="Z402" s="171">
        <v>0</v>
      </c>
      <c r="AA402" s="171">
        <v>0</v>
      </c>
      <c r="AB402" s="171">
        <v>0</v>
      </c>
      <c r="AC402" s="171">
        <v>1</v>
      </c>
      <c r="AD402" s="171"/>
      <c r="AE402" s="171">
        <v>3.16</v>
      </c>
      <c r="AF402" s="304">
        <v>0</v>
      </c>
      <c r="AG402" s="304">
        <v>0</v>
      </c>
      <c r="AH402" s="304">
        <v>0</v>
      </c>
      <c r="AI402" s="304">
        <v>0</v>
      </c>
      <c r="AJ402" s="303"/>
      <c r="AK402" s="302"/>
      <c r="AL402" s="331">
        <v>0</v>
      </c>
      <c r="AM402" s="331">
        <v>0</v>
      </c>
      <c r="AN402" s="331">
        <v>0</v>
      </c>
      <c r="AO402" s="290"/>
      <c r="AP402" s="359">
        <v>0</v>
      </c>
      <c r="AQ402" s="359">
        <v>0</v>
      </c>
      <c r="AR402" s="359">
        <v>0</v>
      </c>
    </row>
    <row r="403" spans="1:44" ht="15.75" thickBot="1">
      <c r="A403" s="169" t="s">
        <v>3151</v>
      </c>
      <c r="B403" s="171" t="s">
        <v>10</v>
      </c>
      <c r="C403" s="171" t="s">
        <v>3152</v>
      </c>
      <c r="D403" s="171">
        <v>27</v>
      </c>
      <c r="E403" s="171" t="s">
        <v>132</v>
      </c>
      <c r="F403" s="171" t="s">
        <v>43</v>
      </c>
      <c r="G403" s="171">
        <v>0</v>
      </c>
      <c r="H403" s="171">
        <v>0</v>
      </c>
      <c r="I403" s="171"/>
      <c r="J403" s="303"/>
      <c r="K403" s="171">
        <v>1</v>
      </c>
      <c r="L403" s="171">
        <v>0</v>
      </c>
      <c r="M403" s="171">
        <v>0</v>
      </c>
      <c r="N403" s="171">
        <v>0</v>
      </c>
      <c r="O403" s="171">
        <v>0</v>
      </c>
      <c r="P403" s="171">
        <v>0</v>
      </c>
      <c r="Q403" s="319">
        <v>0</v>
      </c>
      <c r="R403" s="305"/>
      <c r="S403" s="171">
        <v>0</v>
      </c>
      <c r="T403" s="171">
        <v>0</v>
      </c>
      <c r="U403" s="171">
        <v>0</v>
      </c>
      <c r="V403" s="171">
        <v>0</v>
      </c>
      <c r="W403" s="171">
        <v>2</v>
      </c>
      <c r="X403" s="171">
        <v>0</v>
      </c>
      <c r="Y403" s="171">
        <v>0</v>
      </c>
      <c r="Z403" s="171">
        <v>0</v>
      </c>
      <c r="AA403" s="171">
        <v>0</v>
      </c>
      <c r="AB403" s="171">
        <v>0</v>
      </c>
      <c r="AC403" s="171">
        <v>2</v>
      </c>
      <c r="AD403" s="171"/>
      <c r="AE403" s="171"/>
      <c r="AF403" s="304"/>
      <c r="AG403" s="304"/>
      <c r="AH403" s="304"/>
      <c r="AI403" s="304"/>
      <c r="AJ403" s="303">
        <v>0</v>
      </c>
      <c r="AK403" s="302"/>
      <c r="AL403" s="331">
        <v>1</v>
      </c>
      <c r="AM403" s="331" t="s">
        <v>3117</v>
      </c>
      <c r="AN403" s="331">
        <v>1</v>
      </c>
      <c r="AO403" s="290"/>
      <c r="AP403" s="331">
        <v>1</v>
      </c>
      <c r="AQ403" s="331" t="s">
        <v>3117</v>
      </c>
      <c r="AR403" s="331">
        <v>1</v>
      </c>
    </row>
    <row r="404" spans="1:44" ht="15.75" thickBot="1">
      <c r="A404" s="169" t="s">
        <v>3153</v>
      </c>
      <c r="B404" s="171" t="s">
        <v>10</v>
      </c>
      <c r="C404" s="171" t="s">
        <v>3154</v>
      </c>
      <c r="D404" s="171">
        <v>26</v>
      </c>
      <c r="E404" s="171" t="s">
        <v>49</v>
      </c>
      <c r="F404" s="171" t="s">
        <v>43</v>
      </c>
      <c r="G404" s="171">
        <v>0</v>
      </c>
      <c r="H404" s="171">
        <v>0</v>
      </c>
      <c r="I404" s="171"/>
      <c r="J404" s="303" t="s">
        <v>3155</v>
      </c>
      <c r="K404" s="171">
        <v>1</v>
      </c>
      <c r="L404" s="171">
        <v>0</v>
      </c>
      <c r="M404" s="171">
        <v>0</v>
      </c>
      <c r="N404" s="171">
        <v>0</v>
      </c>
      <c r="O404" s="171">
        <v>0</v>
      </c>
      <c r="P404" s="171">
        <v>0</v>
      </c>
      <c r="Q404" s="319">
        <v>0</v>
      </c>
      <c r="R404" s="305"/>
      <c r="S404" s="171">
        <v>2</v>
      </c>
      <c r="T404" s="171">
        <v>3</v>
      </c>
      <c r="U404" s="171">
        <v>3</v>
      </c>
      <c r="V404" s="171">
        <v>0</v>
      </c>
      <c r="W404" s="171">
        <v>1</v>
      </c>
      <c r="X404" s="171">
        <v>0</v>
      </c>
      <c r="Y404" s="171">
        <v>0</v>
      </c>
      <c r="Z404" s="171">
        <v>0</v>
      </c>
      <c r="AA404" s="171">
        <v>0</v>
      </c>
      <c r="AB404" s="171">
        <v>0</v>
      </c>
      <c r="AC404" s="171">
        <v>3</v>
      </c>
      <c r="AD404" s="171">
        <v>6</v>
      </c>
      <c r="AE404" s="171"/>
      <c r="AF404" s="304"/>
      <c r="AG404" s="304"/>
      <c r="AH404" s="304"/>
      <c r="AI404" s="304"/>
      <c r="AJ404" s="303">
        <v>0</v>
      </c>
      <c r="AK404" s="302"/>
      <c r="AL404" s="331">
        <v>1</v>
      </c>
      <c r="AM404" s="331">
        <v>2</v>
      </c>
      <c r="AN404" s="331">
        <v>3</v>
      </c>
      <c r="AO404" s="290"/>
      <c r="AP404" s="331">
        <v>1</v>
      </c>
      <c r="AQ404" s="331">
        <v>1</v>
      </c>
      <c r="AR404" s="331">
        <v>2</v>
      </c>
    </row>
    <row r="405" spans="1:44">
      <c r="B405" s="171"/>
      <c r="C405" s="171"/>
      <c r="D405" s="171"/>
      <c r="E405" s="171"/>
      <c r="F405" s="171"/>
      <c r="G405" s="171"/>
      <c r="H405" s="171"/>
      <c r="I405" s="171"/>
      <c r="J405" s="171"/>
      <c r="K405" s="171"/>
      <c r="L405" s="171"/>
      <c r="M405" s="171"/>
      <c r="N405" s="171"/>
      <c r="O405" s="171"/>
      <c r="P405" s="171"/>
      <c r="Q405" s="304"/>
      <c r="R405" s="171"/>
      <c r="S405" s="171"/>
      <c r="T405" s="171"/>
      <c r="U405" s="171"/>
      <c r="V405" s="171"/>
      <c r="W405" s="171"/>
      <c r="X405" s="171"/>
      <c r="Y405" s="171"/>
      <c r="Z405" s="171"/>
      <c r="AA405" s="171"/>
      <c r="AB405" s="171"/>
      <c r="AC405" s="171"/>
      <c r="AD405" s="171"/>
      <c r="AE405" s="171"/>
      <c r="AF405" s="171"/>
      <c r="AG405" s="171"/>
      <c r="AH405" s="171"/>
      <c r="AI405" s="171"/>
      <c r="AJ405" s="171"/>
      <c r="AK405" s="171"/>
      <c r="AL405" s="49"/>
      <c r="AM405" s="49"/>
      <c r="AN405" s="49"/>
      <c r="AO405" s="49"/>
      <c r="AP405" s="49"/>
      <c r="AQ405" s="49"/>
      <c r="AR405" s="49"/>
    </row>
    <row r="406" spans="1:44">
      <c r="B406" s="171"/>
      <c r="C406" s="171"/>
      <c r="D406" s="171"/>
      <c r="E406" s="171"/>
      <c r="F406" s="171"/>
      <c r="G406" s="171"/>
      <c r="H406" s="171"/>
      <c r="I406" s="171"/>
      <c r="J406" s="171"/>
      <c r="K406" s="171"/>
      <c r="L406" s="171"/>
      <c r="M406" s="171"/>
      <c r="N406" s="171"/>
      <c r="O406" s="171"/>
      <c r="P406" s="171"/>
      <c r="Q406" s="171"/>
      <c r="R406" s="171"/>
      <c r="S406" s="171"/>
      <c r="T406" s="171"/>
      <c r="U406" s="171"/>
      <c r="V406" s="171"/>
      <c r="W406" s="171"/>
      <c r="X406" s="171"/>
      <c r="Y406" s="171"/>
      <c r="Z406" s="171"/>
      <c r="AA406" s="171"/>
      <c r="AB406" s="171"/>
      <c r="AC406" s="171"/>
      <c r="AD406" s="171"/>
      <c r="AE406" s="171"/>
      <c r="AF406" s="171"/>
      <c r="AG406" s="171"/>
      <c r="AH406" s="171"/>
      <c r="AI406" s="171"/>
      <c r="AJ406" s="171"/>
      <c r="AK406" s="171"/>
      <c r="AL406" s="49"/>
      <c r="AM406" s="49"/>
      <c r="AN406" s="49"/>
      <c r="AO406" s="49"/>
      <c r="AP406" s="49"/>
      <c r="AQ406" s="49"/>
      <c r="AR406" s="49"/>
    </row>
    <row r="407" spans="1:44">
      <c r="B407" s="171"/>
      <c r="C407" s="171"/>
      <c r="D407" s="171"/>
      <c r="E407" s="171"/>
      <c r="F407" s="171"/>
      <c r="G407" s="171"/>
      <c r="H407" s="171"/>
      <c r="I407" s="171"/>
      <c r="J407" s="171"/>
      <c r="K407" s="171"/>
      <c r="L407" s="171"/>
      <c r="M407" s="171"/>
      <c r="N407" s="171"/>
      <c r="O407" s="171"/>
      <c r="P407" s="171"/>
      <c r="Q407" s="171"/>
      <c r="R407" s="171"/>
      <c r="S407" s="171"/>
      <c r="T407" s="171"/>
      <c r="U407" s="171"/>
      <c r="V407" s="171"/>
      <c r="W407" s="171"/>
      <c r="X407" s="171"/>
      <c r="Y407" s="171"/>
      <c r="Z407" s="171"/>
      <c r="AA407" s="171"/>
      <c r="AB407" s="171"/>
      <c r="AC407" s="171"/>
      <c r="AD407" s="171"/>
      <c r="AE407" s="171"/>
      <c r="AF407" s="171"/>
      <c r="AG407" s="171"/>
      <c r="AH407" s="171"/>
      <c r="AI407" s="171"/>
      <c r="AJ407" s="171"/>
      <c r="AK407" s="171"/>
      <c r="AL407" s="49"/>
      <c r="AM407" s="49"/>
      <c r="AN407" s="49"/>
      <c r="AO407" s="49"/>
      <c r="AP407" s="49"/>
      <c r="AQ407" s="49"/>
      <c r="AR407" s="49"/>
    </row>
  </sheetData>
  <mergeCells count="2">
    <mergeCell ref="AL3:AN3"/>
    <mergeCell ref="AP3:AR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ABL Owners</vt:lpstr>
      <vt:lpstr>League Rosters</vt:lpstr>
      <vt:lpstr>League Hitters</vt:lpstr>
      <vt:lpstr>Hitters in Draft</vt:lpstr>
      <vt:lpstr>Pitchers in Draft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Family</dc:creator>
  <cp:lastModifiedBy>Mickey</cp:lastModifiedBy>
  <cp:lastPrinted>2017-12-25T02:15:46Z</cp:lastPrinted>
  <dcterms:created xsi:type="dcterms:W3CDTF">2014-10-01T01:57:31Z</dcterms:created>
  <dcterms:modified xsi:type="dcterms:W3CDTF">2017-12-25T02:35:51Z</dcterms:modified>
</cp:coreProperties>
</file>